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hmdev.sharepoint.com/ped/Shared Documents/Projects/National Hepatitis C 50,000 Project (Beyond the C)/Ethics/UNSW/Submissions/Response to initial review/"/>
    </mc:Choice>
  </mc:AlternateContent>
  <xr:revisionPtr revIDLastSave="0" documentId="8_{172FB1DC-A179-4E51-8D81-68E73909CC1B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Data submission" sheetId="8" r:id="rId1"/>
    <sheet name="Example" sheetId="7" r:id="rId2"/>
    <sheet name="Baseline instructions" sheetId="12" r:id="rId3"/>
    <sheet name="Timepoint 1 instructions " sheetId="10" r:id="rId4"/>
    <sheet name="Timepoint 2 instructions " sheetId="11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2" l="1"/>
  <c r="H18" i="12"/>
  <c r="N17" i="12"/>
  <c r="N18" i="12"/>
  <c r="T17" i="12"/>
  <c r="T18" i="12"/>
  <c r="Z17" i="12"/>
  <c r="AF18" i="12"/>
  <c r="AF17" i="12"/>
  <c r="AL17" i="12"/>
  <c r="AL18" i="12"/>
  <c r="Z18" i="12"/>
  <c r="AL24" i="8"/>
  <c r="AL23" i="8"/>
  <c r="AF24" i="8"/>
  <c r="AF23" i="8"/>
  <c r="Z23" i="8"/>
  <c r="Z24" i="8"/>
  <c r="T24" i="8"/>
  <c r="T23" i="8"/>
  <c r="N24" i="8"/>
  <c r="N23" i="8"/>
  <c r="H24" i="8"/>
  <c r="H23" i="8"/>
  <c r="AL16" i="12"/>
  <c r="AF16" i="12"/>
  <c r="Z16" i="12"/>
  <c r="T16" i="12"/>
  <c r="N16" i="12"/>
  <c r="H16" i="12"/>
  <c r="H22" i="8"/>
  <c r="D16" i="12"/>
  <c r="D22" i="8"/>
  <c r="BA4" i="7"/>
  <c r="BA7" i="7"/>
  <c r="AT11" i="7"/>
  <c r="AT7" i="7"/>
  <c r="BE7" i="7" s="1"/>
  <c r="AT4" i="7"/>
  <c r="BE4" i="7" s="1"/>
  <c r="G14" i="11"/>
  <c r="AX14" i="8"/>
  <c r="BE14" i="8"/>
  <c r="BE7" i="8"/>
  <c r="BE4" i="8"/>
  <c r="BE14" i="7"/>
  <c r="G14" i="10"/>
  <c r="C11" i="11"/>
  <c r="C7" i="11"/>
  <c r="G7" i="11" s="1"/>
  <c r="C4" i="11"/>
  <c r="G4" i="11" s="1"/>
  <c r="G7" i="10"/>
  <c r="G4" i="10"/>
  <c r="AL22" i="8"/>
  <c r="AF22" i="8"/>
  <c r="Z22" i="8"/>
  <c r="T22" i="8"/>
  <c r="N22" i="8"/>
  <c r="AT11" i="8"/>
  <c r="AT7" i="8"/>
  <c r="AX7" i="8" s="1"/>
  <c r="AT4" i="8"/>
  <c r="AX4" i="8" s="1"/>
  <c r="AX14" i="7"/>
  <c r="BA11" i="7"/>
  <c r="AX4" i="7"/>
  <c r="AX7" i="7" l="1"/>
</calcChain>
</file>

<file path=xl/sharedStrings.xml><?xml version="1.0" encoding="utf-8"?>
<sst xmlns="http://schemas.openxmlformats.org/spreadsheetml/2006/main" count="356" uniqueCount="53">
  <si>
    <t>TIMEPOINT 0</t>
  </si>
  <si>
    <t>TIMEPOINT 1</t>
  </si>
  <si>
    <t>TIMEPOINT 2</t>
  </si>
  <si>
    <t>PRACTICE INFORMATION</t>
  </si>
  <si>
    <t>BASELINE AUDIT</t>
  </si>
  <si>
    <t>PATIENT ACTIVITY</t>
  </si>
  <si>
    <t>Data of data entry</t>
  </si>
  <si>
    <t>Practice Name</t>
  </si>
  <si>
    <t>Total number of active patients  (SWPE) aged 18 years and over</t>
  </si>
  <si>
    <t xml:space="preserve">Total number of patients with coded hepatitis C diagnosis </t>
  </si>
  <si>
    <t>Patient status</t>
  </si>
  <si>
    <t>Number</t>
  </si>
  <si>
    <t>Patients identified for recall</t>
  </si>
  <si>
    <t>Patients not required for recall</t>
  </si>
  <si>
    <t>Search strategy used (PDSA)</t>
  </si>
  <si>
    <t>Total number of  RNA tests completed</t>
  </si>
  <si>
    <t xml:space="preserve">Total number commenced on DAAs  </t>
  </si>
  <si>
    <t>Total number of with confirmed clearance SVR4 or 12</t>
  </si>
  <si>
    <t>Total number did not respond</t>
  </si>
  <si>
    <t>XXX</t>
  </si>
  <si>
    <t>1.Chronic hepatitis C (HCV Anti +ve; HCV RNA +ve, no treatment recorded) → Eligible for recall</t>
  </si>
  <si>
    <t>Gender</t>
  </si>
  <si>
    <t>Female</t>
  </si>
  <si>
    <t>Male</t>
  </si>
  <si>
    <t>Other/prefer not to say</t>
  </si>
  <si>
    <r>
      <t xml:space="preserve">2.Status unknown (HCV Anti +ve; HCV RNA unknown) </t>
    </r>
    <r>
      <rPr>
        <i/>
        <sz val="26"/>
        <color rgb="FFFF0000"/>
        <rFont val="Calibri"/>
        <family val="2"/>
        <scheme val="minor"/>
      </rPr>
      <t>→ Eligible for recall</t>
    </r>
  </si>
  <si>
    <t>Age</t>
  </si>
  <si>
    <t>RNA +ve</t>
  </si>
  <si>
    <t>&lt;50 years</t>
  </si>
  <si>
    <t>50+ years</t>
  </si>
  <si>
    <t>RNA -ve</t>
  </si>
  <si>
    <r>
      <rPr>
        <sz val="26"/>
        <color rgb="FF000000"/>
        <rFont val="Calibri"/>
        <family val="2"/>
      </rPr>
      <t xml:space="preserve">3.HCV Cleared (HCV Anti +ve; HCV RNA -ve OR treatment initiation recorded) </t>
    </r>
    <r>
      <rPr>
        <i/>
        <sz val="26"/>
        <color rgb="FF00B050"/>
        <rFont val="Calibri"/>
        <family val="2"/>
      </rPr>
      <t>→ Not required for recall</t>
    </r>
  </si>
  <si>
    <t>Identifies as Aboriginal or Torres Strait Islander</t>
  </si>
  <si>
    <t>Aboriginal and Torres Strait Islander</t>
  </si>
  <si>
    <r>
      <t xml:space="preserve">3.HCV Cleared (HCV Anti +ve; HCV RNA -ve OR treatment initiation recorded) </t>
    </r>
    <r>
      <rPr>
        <i/>
        <sz val="26"/>
        <color rgb="FF00B050"/>
        <rFont val="Calibri"/>
        <family val="2"/>
        <scheme val="minor"/>
      </rPr>
      <t>→ Not required for recall</t>
    </r>
  </si>
  <si>
    <t>Yes</t>
  </si>
  <si>
    <t>No</t>
  </si>
  <si>
    <t>Not recorded</t>
  </si>
  <si>
    <r>
      <t xml:space="preserve">4. Identified through PDSA </t>
    </r>
    <r>
      <rPr>
        <i/>
        <sz val="26"/>
        <color rgb="FFFF0000"/>
        <rFont val="Calibri"/>
        <family val="2"/>
        <scheme val="minor"/>
      </rPr>
      <t>→ Eligible for recall</t>
    </r>
  </si>
  <si>
    <t>INPUT CHECK: The comments below will let you know if there are calculation errors. Please speak with your Beyond the C Practice Nurse Advisor should you have any questions.</t>
  </si>
  <si>
    <t>T</t>
  </si>
  <si>
    <t>TIMEPOINT 2. Then do more PDSAs. Add these to whatever number you have already in T1.</t>
  </si>
  <si>
    <t>BASELINE CLINICAL AUDIT</t>
  </si>
  <si>
    <t>Date of data entry</t>
  </si>
  <si>
    <t>ABC123 Medical</t>
  </si>
  <si>
    <r>
      <t xml:space="preserve">1.Chronic Hepatitis C (HCV Anti +ve; HCV RNA +ve, no treatment recorded) </t>
    </r>
    <r>
      <rPr>
        <i/>
        <sz val="26"/>
        <color rgb="FFFF0000"/>
        <rFont val="Segoe UI Emoji"/>
        <family val="2"/>
      </rPr>
      <t>→</t>
    </r>
    <r>
      <rPr>
        <i/>
        <sz val="26"/>
        <color rgb="FFFF0000"/>
        <rFont val="Calibri"/>
        <family val="2"/>
      </rPr>
      <t xml:space="preserve"> Eligible for recall</t>
    </r>
  </si>
  <si>
    <t>Search patients with elevated LFTs; patients born in Egypt; patients with blood transfusion</t>
  </si>
  <si>
    <t>Adding coding of HCV diagnosis</t>
  </si>
  <si>
    <t>Patients identified for recall.</t>
  </si>
  <si>
    <r>
      <t xml:space="preserve">2.Status unknown (HCV Anti +ve; HCV RNA unknown) </t>
    </r>
    <r>
      <rPr>
        <i/>
        <sz val="11"/>
        <color rgb="FFFF0000"/>
        <rFont val="Calibri"/>
        <family val="2"/>
        <scheme val="minor"/>
      </rPr>
      <t>→ Eligible for recall</t>
    </r>
  </si>
  <si>
    <r>
      <t xml:space="preserve">3.HCV Cleared (HCV Anti +ve; HCV RNA -ve OR treatment initiation recorded) </t>
    </r>
    <r>
      <rPr>
        <i/>
        <sz val="11"/>
        <color rgb="FF00B050"/>
        <rFont val="Calibri"/>
        <family val="2"/>
        <scheme val="minor"/>
      </rPr>
      <t>→ Not required for recall</t>
    </r>
  </si>
  <si>
    <r>
      <rPr>
        <sz val="11"/>
        <color rgb="FF000000"/>
        <rFont val="Calibri"/>
        <family val="2"/>
      </rPr>
      <t xml:space="preserve">1.Chronic hepatitis C (HCV Anti +ve; HCV RNA +ve, no treatment recorded) </t>
    </r>
    <r>
      <rPr>
        <i/>
        <sz val="11"/>
        <color rgb="FFFF0000"/>
        <rFont val="Segoe UI Emoji"/>
        <family val="2"/>
      </rPr>
      <t>→</t>
    </r>
    <r>
      <rPr>
        <i/>
        <sz val="11"/>
        <color rgb="FFFF0000"/>
        <rFont val="Calibri"/>
        <family val="2"/>
      </rPr>
      <t xml:space="preserve"> Eligible for recall</t>
    </r>
  </si>
  <si>
    <r>
      <t xml:space="preserve">4. Identified through PDSA </t>
    </r>
    <r>
      <rPr>
        <i/>
        <sz val="11"/>
        <color rgb="FFFF0000"/>
        <rFont val="Calibri"/>
        <family val="2"/>
        <scheme val="minor"/>
      </rPr>
      <t>→ Eligible for recall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</si>
</sst>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rgb="FF000000"/>
      <name val="Calibri"/>
      <family val="2"/>
    </font>
    <font>
      <sz val="26"/>
      <color theme="1"/>
      <name val="Calibri"/>
      <family val="2"/>
    </font>
    <font>
      <sz val="26"/>
      <color rgb="FF000000"/>
      <name val="Calibri"/>
      <family val="2"/>
    </font>
    <font>
      <i/>
      <sz val="26"/>
      <color rgb="FFFF0000"/>
      <name val="Segoe UI Emoji"/>
      <family val="2"/>
    </font>
    <font>
      <i/>
      <sz val="26"/>
      <color rgb="FFFF0000"/>
      <name val="Calibri"/>
      <family val="2"/>
    </font>
    <font>
      <sz val="26"/>
      <color theme="1"/>
      <name val="Calibri"/>
      <family val="2"/>
      <scheme val="minor"/>
    </font>
    <font>
      <i/>
      <sz val="26"/>
      <color rgb="FFFF0000"/>
      <name val="Calibri"/>
      <family val="2"/>
      <scheme val="minor"/>
    </font>
    <font>
      <i/>
      <sz val="26"/>
      <color rgb="FF00B050"/>
      <name val="Calibri"/>
      <family val="2"/>
      <scheme val="minor"/>
    </font>
    <font>
      <i/>
      <sz val="26"/>
      <color rgb="FF00B050"/>
      <name val="Calibri"/>
      <family val="2"/>
    </font>
    <font>
      <i/>
      <sz val="26"/>
      <color theme="1"/>
      <name val="Calibri"/>
      <family val="2"/>
      <scheme val="minor"/>
    </font>
    <font>
      <b/>
      <sz val="26"/>
      <color rgb="FFFFFFFF"/>
      <name val="Calibri"/>
      <family val="2"/>
    </font>
    <font>
      <b/>
      <sz val="26"/>
      <color rgb="FFFFFFFF"/>
      <name val="Calibri"/>
      <family val="2"/>
      <scheme val="minor"/>
    </font>
    <font>
      <u/>
      <sz val="4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i/>
      <sz val="11"/>
      <color rgb="FFFF0000"/>
      <name val="Segoe UI Emoji"/>
      <family val="2"/>
    </font>
    <font>
      <i/>
      <sz val="11"/>
      <color rgb="FFFF0000"/>
      <name val="Calibri"/>
      <family val="2"/>
    </font>
    <font>
      <i/>
      <sz val="11"/>
      <color rgb="FFFF000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22346"/>
        <bgColor indexed="64"/>
      </patternFill>
    </fill>
    <fill>
      <patternFill patternType="solid">
        <fgColor rgb="FF92C5EB"/>
        <bgColor indexed="64"/>
      </patternFill>
    </fill>
    <fill>
      <patternFill patternType="solid">
        <fgColor rgb="FF0060AE"/>
        <bgColor indexed="64"/>
      </patternFill>
    </fill>
    <fill>
      <patternFill patternType="solid">
        <fgColor rgb="FFF15B5B"/>
        <bgColor indexed="64"/>
      </patternFill>
    </fill>
    <fill>
      <patternFill patternType="solid">
        <fgColor rgb="FF00B9AD"/>
        <bgColor indexed="64"/>
      </patternFill>
    </fill>
    <fill>
      <patternFill patternType="solid">
        <fgColor rgb="FFCEE5F6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theme="0" tint="-0.249977111117893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theme="0" tint="-0.249977111117893"/>
      </bottom>
      <diagonal/>
    </border>
    <border>
      <left/>
      <right style="thick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theme="0" tint="-0.249977111117893"/>
      </bottom>
      <diagonal/>
    </border>
    <border>
      <left style="thick">
        <color indexed="64"/>
      </left>
      <right/>
      <top style="thin">
        <color theme="0" tint="-0.249977111117893"/>
      </top>
      <bottom/>
      <diagonal/>
    </border>
    <border>
      <left style="thick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theme="0" tint="-0.249977111117893"/>
      </top>
      <bottom/>
      <diagonal/>
    </border>
    <border>
      <left style="thin">
        <color theme="0" tint="-0.14996795556505021"/>
      </left>
      <right style="medium">
        <color auto="1"/>
      </right>
      <top/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auto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249977111117893"/>
      </top>
      <bottom style="medium">
        <color indexed="64"/>
      </bottom>
      <diagonal/>
    </border>
    <border>
      <left style="thick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ck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ck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4">
    <xf numFmtId="0" fontId="0" fillId="0" borderId="0" xfId="0"/>
    <xf numFmtId="0" fontId="1" fillId="0" borderId="0" xfId="0" applyFont="1"/>
    <xf numFmtId="0" fontId="3" fillId="0" borderId="0" xfId="0" applyFont="1"/>
    <xf numFmtId="0" fontId="9" fillId="4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vertical="center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15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vertical="center" wrapText="1"/>
      <protection locked="0"/>
    </xf>
    <xf numFmtId="0" fontId="2" fillId="5" borderId="82" xfId="0" applyFont="1" applyFill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6" fillId="0" borderId="0" xfId="0" applyFont="1"/>
    <xf numFmtId="0" fontId="0" fillId="0" borderId="0" xfId="0" applyAlignment="1" applyProtection="1">
      <alignment wrapText="1"/>
      <protection locked="0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wrapText="1"/>
      <protection locked="0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2" fillId="5" borderId="1" xfId="0" applyFont="1" applyFill="1" applyBorder="1" applyAlignment="1">
      <alignment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8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82" xfId="0" applyFont="1" applyFill="1" applyBorder="1" applyAlignment="1">
      <alignment vertical="center" wrapText="1"/>
    </xf>
    <xf numFmtId="14" fontId="9" fillId="0" borderId="109" xfId="0" applyNumberFormat="1" applyFont="1" applyBorder="1" applyAlignment="1">
      <alignment vertical="top"/>
    </xf>
    <xf numFmtId="0" fontId="2" fillId="5" borderId="1" xfId="0" applyFont="1" applyFill="1" applyBorder="1" applyAlignment="1">
      <alignment vertical="center" wrapText="1"/>
    </xf>
    <xf numFmtId="0" fontId="9" fillId="3" borderId="70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3" borderId="70" xfId="0" applyFont="1" applyFill="1" applyBorder="1" applyAlignment="1" applyProtection="1">
      <alignment horizontal="center" vertical="center"/>
      <protection locked="0"/>
    </xf>
    <xf numFmtId="0" fontId="9" fillId="3" borderId="55" xfId="0" applyFont="1" applyFill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 applyProtection="1">
      <alignment horizontal="center" vertical="center"/>
      <protection locked="0"/>
    </xf>
    <xf numFmtId="0" fontId="9" fillId="3" borderId="52" xfId="0" applyFont="1" applyFill="1" applyBorder="1" applyAlignment="1" applyProtection="1">
      <alignment horizontal="center" vertical="center"/>
      <protection locked="0"/>
    </xf>
    <xf numFmtId="0" fontId="9" fillId="0" borderId="65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68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63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9" fillId="0" borderId="60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80" xfId="0" applyFont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/>
    </xf>
    <xf numFmtId="0" fontId="2" fillId="5" borderId="110" xfId="0" applyFont="1" applyFill="1" applyBorder="1" applyAlignment="1" applyProtection="1">
      <alignment vertical="center" wrapText="1"/>
      <protection locked="0"/>
    </xf>
    <xf numFmtId="0" fontId="9" fillId="2" borderId="1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110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48" xfId="0" applyFont="1" applyFill="1" applyBorder="1" applyAlignment="1" applyProtection="1">
      <alignment horizontal="center" vertical="center"/>
      <protection locked="0"/>
    </xf>
    <xf numFmtId="0" fontId="2" fillId="5" borderId="110" xfId="0" applyFont="1" applyFill="1" applyBorder="1" applyAlignment="1" applyProtection="1">
      <alignment horizontal="center" vertical="center" wrapText="1"/>
      <protection locked="0"/>
    </xf>
    <xf numFmtId="0" fontId="2" fillId="5" borderId="111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10" borderId="24" xfId="0" applyFont="1" applyFill="1" applyBorder="1" applyAlignment="1">
      <alignment horizontal="center"/>
    </xf>
    <xf numFmtId="0" fontId="9" fillId="10" borderId="25" xfId="0" applyFont="1" applyFill="1" applyBorder="1" applyAlignment="1">
      <alignment horizontal="center"/>
    </xf>
    <xf numFmtId="0" fontId="9" fillId="10" borderId="41" xfId="0" applyFont="1" applyFill="1" applyBorder="1" applyAlignment="1">
      <alignment horizontal="center"/>
    </xf>
    <xf numFmtId="0" fontId="9" fillId="10" borderId="56" xfId="0" applyFont="1" applyFill="1" applyBorder="1" applyAlignment="1">
      <alignment horizontal="center"/>
    </xf>
    <xf numFmtId="0" fontId="9" fillId="10" borderId="54" xfId="0" applyFont="1" applyFill="1" applyBorder="1" applyAlignment="1">
      <alignment horizontal="center" wrapText="1"/>
    </xf>
    <xf numFmtId="0" fontId="9" fillId="10" borderId="69" xfId="0" applyFont="1" applyFill="1" applyBorder="1" applyAlignment="1">
      <alignment horizontal="center"/>
    </xf>
    <xf numFmtId="0" fontId="9" fillId="10" borderId="51" xfId="0" applyFont="1" applyFill="1" applyBorder="1" applyAlignment="1">
      <alignment horizontal="center" wrapText="1"/>
    </xf>
    <xf numFmtId="0" fontId="9" fillId="10" borderId="57" xfId="0" applyFont="1" applyFill="1" applyBorder="1" applyAlignment="1">
      <alignment horizontal="center"/>
    </xf>
    <xf numFmtId="0" fontId="9" fillId="10" borderId="64" xfId="0" applyFont="1" applyFill="1" applyBorder="1" applyAlignment="1">
      <alignment horizontal="center"/>
    </xf>
    <xf numFmtId="0" fontId="9" fillId="10" borderId="49" xfId="0" applyFont="1" applyFill="1" applyBorder="1" applyAlignment="1">
      <alignment horizontal="center" wrapText="1"/>
    </xf>
    <xf numFmtId="0" fontId="9" fillId="10" borderId="61" xfId="0" applyFont="1" applyFill="1" applyBorder="1" applyAlignment="1">
      <alignment horizontal="center" wrapText="1"/>
    </xf>
    <xf numFmtId="0" fontId="9" fillId="10" borderId="59" xfId="0" applyFont="1" applyFill="1" applyBorder="1" applyAlignment="1">
      <alignment horizontal="center"/>
    </xf>
    <xf numFmtId="0" fontId="9" fillId="10" borderId="21" xfId="0" applyFont="1" applyFill="1" applyBorder="1" applyAlignment="1">
      <alignment horizontal="center"/>
    </xf>
    <xf numFmtId="0" fontId="9" fillId="10" borderId="79" xfId="0" applyFont="1" applyFill="1" applyBorder="1" applyAlignment="1">
      <alignment horizontal="center" wrapText="1"/>
    </xf>
    <xf numFmtId="0" fontId="9" fillId="10" borderId="56" xfId="0" applyFont="1" applyFill="1" applyBorder="1" applyAlignment="1">
      <alignment horizontal="center" vertical="center"/>
    </xf>
    <xf numFmtId="0" fontId="9" fillId="10" borderId="41" xfId="0" applyFont="1" applyFill="1" applyBorder="1" applyAlignment="1">
      <alignment horizontal="center" vertical="center"/>
    </xf>
    <xf numFmtId="0" fontId="9" fillId="10" borderId="54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center" vertical="center"/>
    </xf>
    <xf numFmtId="0" fontId="9" fillId="10" borderId="69" xfId="0" applyFont="1" applyFill="1" applyBorder="1" applyAlignment="1">
      <alignment horizontal="center" vertical="center"/>
    </xf>
    <xf numFmtId="0" fontId="9" fillId="10" borderId="51" xfId="0" applyFont="1" applyFill="1" applyBorder="1" applyAlignment="1">
      <alignment horizontal="center" vertical="center" wrapText="1"/>
    </xf>
    <xf numFmtId="0" fontId="9" fillId="10" borderId="57" xfId="0" applyFont="1" applyFill="1" applyBorder="1" applyAlignment="1">
      <alignment horizontal="center" vertical="center"/>
    </xf>
    <xf numFmtId="0" fontId="9" fillId="10" borderId="64" xfId="0" applyFont="1" applyFill="1" applyBorder="1" applyAlignment="1">
      <alignment horizontal="center" vertical="center"/>
    </xf>
    <xf numFmtId="0" fontId="9" fillId="10" borderId="49" xfId="0" applyFont="1" applyFill="1" applyBorder="1" applyAlignment="1">
      <alignment horizontal="center" vertical="center" wrapText="1"/>
    </xf>
    <xf numFmtId="0" fontId="9" fillId="10" borderId="24" xfId="0" applyFont="1" applyFill="1" applyBorder="1" applyAlignment="1">
      <alignment horizontal="center" vertical="center"/>
    </xf>
    <xf numFmtId="0" fontId="9" fillId="10" borderId="61" xfId="0" applyFont="1" applyFill="1" applyBorder="1" applyAlignment="1">
      <alignment horizontal="center" vertical="center" wrapText="1"/>
    </xf>
    <xf numFmtId="0" fontId="9" fillId="10" borderId="59" xfId="0" applyFont="1" applyFill="1" applyBorder="1" applyAlignment="1">
      <alignment horizontal="center" vertical="center"/>
    </xf>
    <xf numFmtId="0" fontId="9" fillId="10" borderId="21" xfId="0" applyFont="1" applyFill="1" applyBorder="1" applyAlignment="1">
      <alignment horizontal="center" vertical="center"/>
    </xf>
    <xf numFmtId="0" fontId="9" fillId="10" borderId="79" xfId="0" applyFont="1" applyFill="1" applyBorder="1" applyAlignment="1">
      <alignment horizontal="center" vertical="center" wrapText="1"/>
    </xf>
    <xf numFmtId="0" fontId="9" fillId="10" borderId="73" xfId="0" applyFont="1" applyFill="1" applyBorder="1" applyAlignment="1">
      <alignment horizontal="center" vertical="center" wrapText="1"/>
    </xf>
    <xf numFmtId="0" fontId="9" fillId="10" borderId="44" xfId="0" applyFont="1" applyFill="1" applyBorder="1" applyAlignment="1">
      <alignment horizontal="center" vertical="center" wrapText="1"/>
    </xf>
    <xf numFmtId="0" fontId="9" fillId="10" borderId="74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75" xfId="0" applyFont="1" applyFill="1" applyBorder="1" applyAlignment="1">
      <alignment horizontal="center" vertical="center" wrapText="1"/>
    </xf>
    <xf numFmtId="0" fontId="9" fillId="0" borderId="71" xfId="0" applyFont="1" applyBorder="1" applyAlignment="1" applyProtection="1">
      <alignment horizontal="center" vertical="center"/>
      <protection locked="0"/>
    </xf>
    <xf numFmtId="0" fontId="9" fillId="0" borderId="72" xfId="0" applyFont="1" applyBorder="1" applyAlignment="1" applyProtection="1">
      <alignment horizontal="center" vertical="center" wrapText="1"/>
      <protection locked="0"/>
    </xf>
    <xf numFmtId="0" fontId="9" fillId="0" borderId="72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2" borderId="3" xfId="0" applyFont="1" applyFill="1" applyBorder="1"/>
    <xf numFmtId="0" fontId="9" fillId="2" borderId="92" xfId="0" applyFont="1" applyFill="1" applyBorder="1"/>
    <xf numFmtId="0" fontId="9" fillId="10" borderId="43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0" borderId="0" xfId="0" applyFont="1" applyAlignment="1" applyProtection="1">
      <alignment horizontal="center" vertical="center" wrapText="1"/>
      <protection locked="0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9" fillId="0" borderId="70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10" borderId="73" xfId="0" applyFill="1" applyBorder="1" applyAlignment="1">
      <alignment horizontal="center" vertical="center" wrapText="1"/>
    </xf>
    <xf numFmtId="0" fontId="0" fillId="10" borderId="44" xfId="0" applyFill="1" applyBorder="1" applyAlignment="1">
      <alignment horizontal="center" vertical="center" wrapText="1"/>
    </xf>
    <xf numFmtId="0" fontId="0" fillId="10" borderId="74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2" borderId="3" xfId="0" applyFill="1" applyBorder="1"/>
    <xf numFmtId="0" fontId="0" fillId="10" borderId="43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10" borderId="20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2" borderId="92" xfId="0" applyFill="1" applyBorder="1"/>
    <xf numFmtId="0" fontId="0" fillId="10" borderId="75" xfId="0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2" borderId="3" xfId="0" applyFill="1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0" fillId="2" borderId="2" xfId="0" applyFill="1" applyBorder="1"/>
    <xf numFmtId="0" fontId="0" fillId="0" borderId="91" xfId="0" applyBorder="1" applyAlignment="1">
      <alignment horizontal="center" wrapText="1"/>
    </xf>
    <xf numFmtId="0" fontId="18" fillId="5" borderId="15" xfId="0" applyFont="1" applyFill="1" applyBorder="1" applyAlignment="1">
      <alignment horizontal="center" vertical="top" wrapText="1"/>
    </xf>
    <xf numFmtId="0" fontId="18" fillId="5" borderId="81" xfId="0" applyFont="1" applyFill="1" applyBorder="1" applyAlignment="1">
      <alignment horizontal="center" vertical="top" wrapText="1"/>
    </xf>
    <xf numFmtId="0" fontId="18" fillId="5" borderId="5" xfId="0" applyFont="1" applyFill="1" applyBorder="1" applyAlignment="1">
      <alignment horizontal="center" vertical="top" wrapText="1"/>
    </xf>
    <xf numFmtId="0" fontId="18" fillId="5" borderId="2" xfId="0" applyFont="1" applyFill="1" applyBorder="1" applyAlignment="1">
      <alignment vertical="top" wrapText="1"/>
    </xf>
    <xf numFmtId="0" fontId="18" fillId="5" borderId="82" xfId="0" applyFont="1" applyFill="1" applyBorder="1" applyAlignment="1">
      <alignment vertical="top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0" fillId="10" borderId="24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10" borderId="41" xfId="0" applyFill="1" applyBorder="1" applyAlignment="1">
      <alignment horizontal="center"/>
    </xf>
    <xf numFmtId="0" fontId="0" fillId="10" borderId="56" xfId="0" applyFill="1" applyBorder="1" applyAlignment="1">
      <alignment horizontal="center"/>
    </xf>
    <xf numFmtId="0" fontId="0" fillId="10" borderId="54" xfId="0" applyFill="1" applyBorder="1" applyAlignment="1">
      <alignment horizontal="center" wrapText="1"/>
    </xf>
    <xf numFmtId="0" fontId="0" fillId="10" borderId="69" xfId="0" applyFill="1" applyBorder="1" applyAlignment="1">
      <alignment horizontal="center"/>
    </xf>
    <xf numFmtId="0" fontId="0" fillId="10" borderId="51" xfId="0" applyFill="1" applyBorder="1" applyAlignment="1">
      <alignment horizontal="center" wrapText="1"/>
    </xf>
    <xf numFmtId="0" fontId="0" fillId="10" borderId="57" xfId="0" applyFill="1" applyBorder="1" applyAlignment="1">
      <alignment horizontal="center"/>
    </xf>
    <xf numFmtId="0" fontId="0" fillId="10" borderId="64" xfId="0" applyFill="1" applyBorder="1" applyAlignment="1">
      <alignment horizontal="center"/>
    </xf>
    <xf numFmtId="0" fontId="0" fillId="10" borderId="49" xfId="0" applyFill="1" applyBorder="1" applyAlignment="1">
      <alignment horizontal="center" wrapText="1"/>
    </xf>
    <xf numFmtId="0" fontId="0" fillId="10" borderId="61" xfId="0" applyFill="1" applyBorder="1" applyAlignment="1">
      <alignment horizontal="center" wrapText="1"/>
    </xf>
    <xf numFmtId="0" fontId="0" fillId="10" borderId="59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10" borderId="79" xfId="0" applyFill="1" applyBorder="1" applyAlignment="1">
      <alignment horizontal="center" wrapText="1"/>
    </xf>
    <xf numFmtId="0" fontId="0" fillId="3" borderId="70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8" fillId="5" borderId="1" xfId="0" applyFont="1" applyFill="1" applyBorder="1" applyAlignment="1">
      <alignment vertical="top" wrapText="1"/>
    </xf>
    <xf numFmtId="0" fontId="18" fillId="5" borderId="1" xfId="0" applyFont="1" applyFill="1" applyBorder="1" applyAlignment="1">
      <alignment vertical="top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48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 wrapText="1"/>
    </xf>
    <xf numFmtId="0" fontId="9" fillId="6" borderId="44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44" xfId="0" applyFont="1" applyFill="1" applyBorder="1" applyAlignment="1" applyProtection="1">
      <alignment horizontal="center" vertical="center"/>
      <protection locked="0"/>
    </xf>
    <xf numFmtId="0" fontId="9" fillId="6" borderId="3" xfId="0" applyFont="1" applyFill="1" applyBorder="1" applyAlignment="1" applyProtection="1">
      <alignment horizontal="center" vertical="center"/>
      <protection locked="0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15" fillId="7" borderId="17" xfId="0" applyFont="1" applyFill="1" applyBorder="1" applyAlignment="1">
      <alignment horizontal="center" vertical="center"/>
    </xf>
    <xf numFmtId="0" fontId="15" fillId="7" borderId="18" xfId="0" applyFont="1" applyFill="1" applyBorder="1" applyAlignment="1">
      <alignment horizontal="center" vertical="center"/>
    </xf>
    <xf numFmtId="0" fontId="15" fillId="7" borderId="37" xfId="0" applyFont="1" applyFill="1" applyBorder="1" applyAlignment="1">
      <alignment horizontal="center" vertical="center"/>
    </xf>
    <xf numFmtId="0" fontId="15" fillId="7" borderId="28" xfId="0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5" fillId="7" borderId="36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6" borderId="94" xfId="0" applyFont="1" applyFill="1" applyBorder="1" applyAlignment="1">
      <alignment horizontal="center" vertical="center"/>
    </xf>
    <xf numFmtId="0" fontId="2" fillId="5" borderId="14" xfId="0" applyFont="1" applyFill="1" applyBorder="1" applyAlignment="1" applyProtection="1">
      <alignment horizontal="center" vertical="center" wrapText="1"/>
      <protection locked="0"/>
    </xf>
    <xf numFmtId="0" fontId="2" fillId="5" borderId="97" xfId="0" applyFont="1" applyFill="1" applyBorder="1" applyAlignment="1" applyProtection="1">
      <alignment horizontal="center" vertical="center" wrapText="1"/>
      <protection locked="0"/>
    </xf>
    <xf numFmtId="0" fontId="2" fillId="7" borderId="14" xfId="0" applyFont="1" applyFill="1" applyBorder="1" applyAlignment="1" applyProtection="1">
      <alignment horizontal="center" vertical="center" wrapText="1"/>
      <protection locked="0"/>
    </xf>
    <xf numFmtId="0" fontId="2" fillId="7" borderId="96" xfId="0" applyFont="1" applyFill="1" applyBorder="1" applyAlignment="1" applyProtection="1">
      <alignment horizontal="center" vertical="center" wrapText="1"/>
      <protection locked="0"/>
    </xf>
    <xf numFmtId="0" fontId="14" fillId="8" borderId="76" xfId="0" applyFont="1" applyFill="1" applyBorder="1" applyAlignment="1" applyProtection="1">
      <alignment horizontal="center" vertical="center" wrapText="1"/>
      <protection locked="0"/>
    </xf>
    <xf numFmtId="0" fontId="14" fillId="8" borderId="77" xfId="0" applyFont="1" applyFill="1" applyBorder="1" applyAlignment="1" applyProtection="1">
      <alignment horizontal="center" vertical="center" wrapText="1"/>
      <protection locked="0"/>
    </xf>
    <xf numFmtId="0" fontId="14" fillId="8" borderId="78" xfId="0" applyFont="1" applyFill="1" applyBorder="1" applyAlignment="1" applyProtection="1">
      <alignment horizontal="center" vertical="center" wrapText="1"/>
      <protection locked="0"/>
    </xf>
    <xf numFmtId="0" fontId="2" fillId="6" borderId="106" xfId="0" applyFont="1" applyFill="1" applyBorder="1" applyAlignment="1">
      <alignment horizontal="center" vertical="center"/>
    </xf>
    <xf numFmtId="0" fontId="2" fillId="6" borderId="107" xfId="0" applyFont="1" applyFill="1" applyBorder="1" applyAlignment="1">
      <alignment horizontal="center" vertical="center"/>
    </xf>
    <xf numFmtId="0" fontId="2" fillId="6" borderId="108" xfId="0" applyFont="1" applyFill="1" applyBorder="1" applyAlignment="1">
      <alignment horizontal="center" vertical="center"/>
    </xf>
    <xf numFmtId="0" fontId="2" fillId="8" borderId="30" xfId="0" applyFont="1" applyFill="1" applyBorder="1" applyAlignment="1" applyProtection="1">
      <alignment horizontal="center" vertical="center" wrapText="1"/>
      <protection locked="0"/>
    </xf>
    <xf numFmtId="0" fontId="2" fillId="8" borderId="31" xfId="0" applyFont="1" applyFill="1" applyBorder="1" applyAlignment="1" applyProtection="1">
      <alignment horizontal="center" vertical="center" wrapText="1"/>
      <protection locked="0"/>
    </xf>
    <xf numFmtId="0" fontId="2" fillId="8" borderId="95" xfId="0" applyFont="1" applyFill="1" applyBorder="1" applyAlignment="1" applyProtection="1">
      <alignment horizontal="center" vertical="center" wrapText="1"/>
      <protection locked="0"/>
    </xf>
    <xf numFmtId="0" fontId="2" fillId="9" borderId="26" xfId="0" applyFont="1" applyFill="1" applyBorder="1" applyAlignment="1" applyProtection="1">
      <alignment horizontal="center" vertical="center" wrapText="1"/>
      <protection locked="0"/>
    </xf>
    <xf numFmtId="0" fontId="2" fillId="9" borderId="31" xfId="0" applyFont="1" applyFill="1" applyBorder="1" applyAlignment="1" applyProtection="1">
      <alignment horizontal="center" vertical="center" wrapText="1"/>
      <protection locked="0"/>
    </xf>
    <xf numFmtId="0" fontId="2" fillId="9" borderId="95" xfId="0" applyFont="1" applyFill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5" fillId="6" borderId="44" xfId="0" applyFont="1" applyFill="1" applyBorder="1" applyAlignment="1">
      <alignment horizontal="left" vertical="center" wrapText="1"/>
    </xf>
    <xf numFmtId="0" fontId="9" fillId="6" borderId="44" xfId="0" applyFont="1" applyFill="1" applyBorder="1" applyAlignment="1" applyProtection="1">
      <alignment horizontal="center" vertical="center" wrapText="1"/>
      <protection locked="0"/>
    </xf>
    <xf numFmtId="0" fontId="9" fillId="6" borderId="3" xfId="0" applyFont="1" applyFill="1" applyBorder="1" applyAlignment="1" applyProtection="1">
      <alignment horizontal="center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15" fillId="7" borderId="4" xfId="0" applyFont="1" applyFill="1" applyBorder="1" applyAlignment="1">
      <alignment horizontal="center" vertical="center"/>
    </xf>
    <xf numFmtId="0" fontId="15" fillId="7" borderId="16" xfId="0" applyFont="1" applyFill="1" applyBorder="1" applyAlignment="1">
      <alignment horizontal="center" vertical="center"/>
    </xf>
    <xf numFmtId="0" fontId="15" fillId="7" borderId="34" xfId="0" applyFont="1" applyFill="1" applyBorder="1" applyAlignment="1">
      <alignment horizontal="center" vertical="center"/>
    </xf>
    <xf numFmtId="0" fontId="15" fillId="7" borderId="27" xfId="0" applyFont="1" applyFill="1" applyBorder="1" applyAlignment="1">
      <alignment horizontal="center" vertical="center"/>
    </xf>
    <xf numFmtId="0" fontId="5" fillId="6" borderId="83" xfId="0" applyFont="1" applyFill="1" applyBorder="1" applyAlignment="1">
      <alignment horizontal="left" vertical="center" wrapText="1"/>
    </xf>
    <xf numFmtId="0" fontId="5" fillId="6" borderId="85" xfId="0" applyFont="1" applyFill="1" applyBorder="1" applyAlignment="1">
      <alignment horizontal="left" vertical="center" wrapText="1"/>
    </xf>
    <xf numFmtId="0" fontId="5" fillId="6" borderId="87" xfId="0" applyFont="1" applyFill="1" applyBorder="1" applyAlignment="1">
      <alignment horizontal="left" vertical="center" wrapText="1"/>
    </xf>
    <xf numFmtId="0" fontId="9" fillId="6" borderId="67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9" fillId="3" borderId="24" xfId="0" applyFont="1" applyFill="1" applyBorder="1" applyAlignment="1" applyProtection="1">
      <alignment horizontal="center" vertical="center"/>
      <protection locked="0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9" fillId="3" borderId="35" xfId="0" applyFont="1" applyFill="1" applyBorder="1" applyAlignment="1" applyProtection="1">
      <alignment horizontal="center" vertical="center"/>
      <protection locked="0"/>
    </xf>
    <xf numFmtId="0" fontId="9" fillId="3" borderId="36" xfId="0" applyFont="1" applyFill="1" applyBorder="1" applyAlignment="1" applyProtection="1">
      <alignment horizontal="center" vertical="center"/>
      <protection locked="0"/>
    </xf>
    <xf numFmtId="0" fontId="9" fillId="10" borderId="43" xfId="0" applyFont="1" applyFill="1" applyBorder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0" fontId="9" fillId="10" borderId="39" xfId="0" applyFont="1" applyFill="1" applyBorder="1" applyAlignment="1">
      <alignment horizontal="center" vertical="center"/>
    </xf>
    <xf numFmtId="0" fontId="9" fillId="10" borderId="42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35" xfId="0" applyFont="1" applyFill="1" applyBorder="1" applyAlignment="1">
      <alignment horizontal="center" vertical="center"/>
    </xf>
    <xf numFmtId="0" fontId="9" fillId="10" borderId="28" xfId="0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/>
    </xf>
    <xf numFmtId="0" fontId="9" fillId="10" borderId="36" xfId="0" applyFont="1" applyFill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15" fillId="7" borderId="29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41" xfId="0" applyFont="1" applyFill="1" applyBorder="1" applyAlignment="1">
      <alignment horizontal="center" vertical="center"/>
    </xf>
    <xf numFmtId="0" fontId="9" fillId="10" borderId="32" xfId="0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center" vertical="center"/>
    </xf>
    <xf numFmtId="0" fontId="9" fillId="10" borderId="18" xfId="0" applyFont="1" applyFill="1" applyBorder="1" applyAlignment="1">
      <alignment horizontal="center" vertical="center"/>
    </xf>
    <xf numFmtId="0" fontId="9" fillId="10" borderId="37" xfId="0" applyFont="1" applyFill="1" applyBorder="1" applyAlignment="1">
      <alignment horizontal="center" vertical="center"/>
    </xf>
    <xf numFmtId="0" fontId="9" fillId="3" borderId="49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9" fillId="3" borderId="45" xfId="0" applyFont="1" applyFill="1" applyBorder="1" applyAlignment="1" applyProtection="1">
      <alignment horizontal="center" vertical="center"/>
      <protection locked="0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9" fillId="3" borderId="43" xfId="0" applyFont="1" applyFill="1" applyBorder="1" applyAlignment="1" applyProtection="1">
      <alignment horizontal="center" vertical="center"/>
      <protection locked="0"/>
    </xf>
    <xf numFmtId="0" fontId="9" fillId="3" borderId="39" xfId="0" applyFont="1" applyFill="1" applyBorder="1" applyAlignment="1" applyProtection="1">
      <alignment horizontal="center" vertical="center"/>
      <protection locked="0"/>
    </xf>
    <xf numFmtId="0" fontId="9" fillId="3" borderId="46" xfId="0" applyFont="1" applyFill="1" applyBorder="1" applyAlignment="1" applyProtection="1">
      <alignment horizontal="center" vertical="center"/>
      <protection locked="0"/>
    </xf>
    <xf numFmtId="0" fontId="9" fillId="3" borderId="28" xfId="0" applyFont="1" applyFill="1" applyBorder="1" applyAlignment="1" applyProtection="1">
      <alignment horizontal="center" vertical="center"/>
      <protection locked="0"/>
    </xf>
    <xf numFmtId="0" fontId="9" fillId="10" borderId="40" xfId="0" applyFont="1" applyFill="1" applyBorder="1" applyAlignment="1">
      <alignment horizontal="center" vertical="center"/>
    </xf>
    <xf numFmtId="0" fontId="9" fillId="10" borderId="98" xfId="0" applyFont="1" applyFill="1" applyBorder="1" applyAlignment="1">
      <alignment horizontal="center" vertical="center"/>
    </xf>
    <xf numFmtId="0" fontId="9" fillId="10" borderId="38" xfId="0" applyFont="1" applyFill="1" applyBorder="1" applyAlignment="1">
      <alignment horizontal="center" vertical="center"/>
    </xf>
    <xf numFmtId="0" fontId="9" fillId="10" borderId="47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9" fillId="6" borderId="83" xfId="0" applyFont="1" applyFill="1" applyBorder="1" applyAlignment="1" applyProtection="1">
      <alignment horizontal="left" vertical="center" wrapText="1"/>
      <protection locked="0"/>
    </xf>
    <xf numFmtId="0" fontId="9" fillId="6" borderId="85" xfId="0" applyFont="1" applyFill="1" applyBorder="1" applyAlignment="1" applyProtection="1">
      <alignment horizontal="left" vertical="center" wrapText="1"/>
      <protection locked="0"/>
    </xf>
    <xf numFmtId="0" fontId="9" fillId="6" borderId="90" xfId="0" applyFont="1" applyFill="1" applyBorder="1" applyAlignment="1" applyProtection="1">
      <alignment horizontal="left" vertical="center" wrapText="1"/>
      <protection locked="0"/>
    </xf>
    <xf numFmtId="0" fontId="9" fillId="6" borderId="67" xfId="0" applyFont="1" applyFill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9" fillId="6" borderId="100" xfId="0" applyFont="1" applyFill="1" applyBorder="1" applyAlignment="1" applyProtection="1">
      <alignment horizontal="center" vertical="center"/>
      <protection locked="0"/>
    </xf>
    <xf numFmtId="0" fontId="9" fillId="2" borderId="91" xfId="0" applyFont="1" applyFill="1" applyBorder="1" applyAlignment="1">
      <alignment horizontal="center" vertical="center"/>
    </xf>
    <xf numFmtId="0" fontId="9" fillId="6" borderId="83" xfId="0" applyFont="1" applyFill="1" applyBorder="1" applyAlignment="1">
      <alignment horizontal="left" vertical="center" wrapText="1"/>
    </xf>
    <xf numFmtId="0" fontId="9" fillId="6" borderId="85" xfId="0" applyFont="1" applyFill="1" applyBorder="1" applyAlignment="1">
      <alignment horizontal="left" vertical="center" wrapText="1"/>
    </xf>
    <xf numFmtId="0" fontId="9" fillId="6" borderId="88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84" xfId="0" applyFont="1" applyFill="1" applyBorder="1" applyAlignment="1">
      <alignment horizontal="center" vertical="center"/>
    </xf>
    <xf numFmtId="0" fontId="9" fillId="2" borderId="86" xfId="0" applyFont="1" applyFill="1" applyBorder="1" applyAlignment="1">
      <alignment horizontal="center" vertical="center"/>
    </xf>
    <xf numFmtId="0" fontId="9" fillId="2" borderId="89" xfId="0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center" wrapText="1"/>
      <protection locked="0"/>
    </xf>
    <xf numFmtId="0" fontId="13" fillId="0" borderId="104" xfId="0" applyFont="1" applyBorder="1" applyAlignment="1">
      <alignment horizontal="left" vertical="top" wrapText="1"/>
    </xf>
    <xf numFmtId="0" fontId="13" fillId="0" borderId="105" xfId="0" applyFont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top" wrapText="1"/>
    </xf>
    <xf numFmtId="0" fontId="9" fillId="6" borderId="91" xfId="0" applyFont="1" applyFill="1" applyBorder="1" applyAlignment="1">
      <alignment horizontal="left" vertical="top" wrapText="1"/>
    </xf>
    <xf numFmtId="0" fontId="9" fillId="6" borderId="9" xfId="0" applyFont="1" applyFill="1" applyBorder="1" applyAlignment="1">
      <alignment horizontal="center" vertical="center"/>
    </xf>
    <xf numFmtId="0" fontId="9" fillId="6" borderId="100" xfId="0" applyFont="1" applyFill="1" applyBorder="1" applyAlignment="1">
      <alignment horizontal="center" vertical="center"/>
    </xf>
    <xf numFmtId="0" fontId="9" fillId="3" borderId="86" xfId="0" applyFont="1" applyFill="1" applyBorder="1" applyAlignment="1">
      <alignment horizontal="center" vertical="center"/>
    </xf>
    <xf numFmtId="0" fontId="9" fillId="3" borderId="93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 applyProtection="1">
      <alignment horizontal="center" vertical="center" wrapText="1"/>
      <protection locked="0"/>
    </xf>
    <xf numFmtId="0" fontId="14" fillId="8" borderId="28" xfId="0" applyFont="1" applyFill="1" applyBorder="1" applyAlignment="1" applyProtection="1">
      <alignment horizontal="center" vertical="center" wrapText="1"/>
      <protection locked="0"/>
    </xf>
    <xf numFmtId="0" fontId="14" fillId="8" borderId="0" xfId="0" applyFont="1" applyFill="1" applyAlignment="1" applyProtection="1">
      <alignment horizontal="center" vertical="center" wrapText="1"/>
      <protection locked="0"/>
    </xf>
    <xf numFmtId="0" fontId="14" fillId="8" borderId="36" xfId="0" applyFont="1" applyFill="1" applyBorder="1" applyAlignment="1" applyProtection="1">
      <alignment horizontal="center" vertical="center" wrapText="1"/>
      <protection locked="0"/>
    </xf>
    <xf numFmtId="0" fontId="2" fillId="6" borderId="28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92" xfId="0" applyFont="1" applyFill="1" applyBorder="1" applyAlignment="1">
      <alignment horizontal="center" vertical="center" wrapText="1"/>
    </xf>
    <xf numFmtId="0" fontId="9" fillId="2" borderId="92" xfId="0" applyFont="1" applyFill="1" applyBorder="1" applyAlignment="1">
      <alignment horizontal="center" vertical="center"/>
    </xf>
    <xf numFmtId="0" fontId="9" fillId="2" borderId="93" xfId="0" applyFont="1" applyFill="1" applyBorder="1" applyAlignment="1">
      <alignment horizontal="center" vertical="center"/>
    </xf>
    <xf numFmtId="0" fontId="9" fillId="0" borderId="84" xfId="0" applyFont="1" applyBorder="1" applyAlignment="1" applyProtection="1">
      <alignment horizontal="center" vertical="center"/>
      <protection locked="0"/>
    </xf>
    <xf numFmtId="0" fontId="9" fillId="0" borderId="86" xfId="0" applyFont="1" applyBorder="1" applyAlignment="1" applyProtection="1">
      <alignment horizontal="center" vertical="center"/>
      <protection locked="0"/>
    </xf>
    <xf numFmtId="0" fontId="9" fillId="0" borderId="82" xfId="0" applyFont="1" applyBorder="1" applyAlignment="1" applyProtection="1">
      <alignment horizontal="center" vertical="center"/>
      <protection locked="0"/>
    </xf>
    <xf numFmtId="0" fontId="9" fillId="6" borderId="87" xfId="0" applyFont="1" applyFill="1" applyBorder="1" applyAlignment="1" applyProtection="1">
      <alignment horizontal="left" vertical="center" wrapText="1"/>
      <protection locked="0"/>
    </xf>
    <xf numFmtId="0" fontId="9" fillId="6" borderId="6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6" borderId="87" xfId="0" applyFont="1" applyFill="1" applyBorder="1" applyAlignment="1">
      <alignment horizontal="left" vertical="center" wrapText="1"/>
    </xf>
    <xf numFmtId="0" fontId="9" fillId="6" borderId="67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44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 wrapText="1"/>
    </xf>
    <xf numFmtId="0" fontId="9" fillId="6" borderId="11" xfId="0" applyFont="1" applyFill="1" applyBorder="1" applyAlignment="1">
      <alignment horizontal="left" vertical="top" wrapText="1"/>
    </xf>
    <xf numFmtId="0" fontId="9" fillId="6" borderId="67" xfId="0" applyFont="1" applyFill="1" applyBorder="1" applyAlignment="1">
      <alignment horizontal="center" wrapText="1"/>
    </xf>
    <xf numFmtId="0" fontId="9" fillId="6" borderId="9" xfId="0" applyFont="1" applyFill="1" applyBorder="1" applyAlignment="1">
      <alignment horizontal="center" wrapText="1"/>
    </xf>
    <xf numFmtId="0" fontId="9" fillId="6" borderId="12" xfId="0" applyFont="1" applyFill="1" applyBorder="1" applyAlignment="1">
      <alignment horizontal="center" wrapText="1"/>
    </xf>
    <xf numFmtId="0" fontId="9" fillId="2" borderId="6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0" borderId="4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101" xfId="0" applyFont="1" applyFill="1" applyBorder="1" applyAlignment="1">
      <alignment horizontal="center"/>
    </xf>
    <xf numFmtId="0" fontId="9" fillId="2" borderId="102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36" xfId="0" applyFont="1" applyFill="1" applyBorder="1" applyAlignment="1">
      <alignment horizontal="center"/>
    </xf>
    <xf numFmtId="0" fontId="4" fillId="8" borderId="28" xfId="0" applyFont="1" applyFill="1" applyBorder="1" applyAlignment="1">
      <alignment horizontal="center" wrapText="1"/>
    </xf>
    <xf numFmtId="0" fontId="4" fillId="8" borderId="0" xfId="0" applyFont="1" applyFill="1" applyAlignment="1">
      <alignment horizontal="center" wrapText="1"/>
    </xf>
    <xf numFmtId="0" fontId="4" fillId="8" borderId="36" xfId="0" applyFont="1" applyFill="1" applyBorder="1" applyAlignment="1">
      <alignment horizontal="center" wrapText="1"/>
    </xf>
    <xf numFmtId="0" fontId="2" fillId="2" borderId="103" xfId="0" applyFont="1" applyFill="1" applyBorder="1" applyAlignment="1">
      <alignment horizontal="center" vertical="center" wrapText="1"/>
    </xf>
    <xf numFmtId="0" fontId="2" fillId="2" borderId="104" xfId="0" applyFont="1" applyFill="1" applyBorder="1" applyAlignment="1">
      <alignment horizontal="center" vertical="center" wrapText="1"/>
    </xf>
    <xf numFmtId="0" fontId="2" fillId="6" borderId="76" xfId="0" applyFont="1" applyFill="1" applyBorder="1" applyAlignment="1">
      <alignment horizontal="center"/>
    </xf>
    <xf numFmtId="0" fontId="2" fillId="6" borderId="77" xfId="0" applyFont="1" applyFill="1" applyBorder="1" applyAlignment="1">
      <alignment horizontal="center"/>
    </xf>
    <xf numFmtId="0" fontId="2" fillId="6" borderId="78" xfId="0" applyFont="1" applyFill="1" applyBorder="1" applyAlignment="1">
      <alignment horizontal="center"/>
    </xf>
    <xf numFmtId="0" fontId="4" fillId="8" borderId="76" xfId="0" applyFont="1" applyFill="1" applyBorder="1" applyAlignment="1">
      <alignment horizontal="center" wrapText="1"/>
    </xf>
    <xf numFmtId="0" fontId="4" fillId="8" borderId="77" xfId="0" applyFont="1" applyFill="1" applyBorder="1" applyAlignment="1">
      <alignment horizontal="center" wrapText="1"/>
    </xf>
    <xf numFmtId="0" fontId="4" fillId="8" borderId="78" xfId="0" applyFont="1" applyFill="1" applyBorder="1" applyAlignment="1">
      <alignment horizont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95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 vertical="center" wrapText="1"/>
    </xf>
    <xf numFmtId="0" fontId="5" fillId="6" borderId="74" xfId="0" applyFont="1" applyFill="1" applyBorder="1" applyAlignment="1">
      <alignment horizontal="left" vertical="top" wrapText="1"/>
    </xf>
    <xf numFmtId="0" fontId="5" fillId="6" borderId="20" xfId="0" applyFont="1" applyFill="1" applyBorder="1" applyAlignment="1">
      <alignment horizontal="left" vertical="top" wrapText="1"/>
    </xf>
    <xf numFmtId="0" fontId="5" fillId="6" borderId="99" xfId="0" applyFont="1" applyFill="1" applyBorder="1" applyAlignment="1">
      <alignment horizontal="left" vertical="top" wrapText="1"/>
    </xf>
    <xf numFmtId="0" fontId="9" fillId="6" borderId="6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/>
    </xf>
    <xf numFmtId="0" fontId="9" fillId="10" borderId="0" xfId="0" applyFont="1" applyFill="1" applyAlignment="1">
      <alignment horizontal="center"/>
    </xf>
    <xf numFmtId="0" fontId="9" fillId="10" borderId="39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67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6" borderId="2" xfId="0" applyFont="1" applyFill="1" applyBorder="1" applyAlignment="1">
      <alignment horizontal="left" vertical="top" wrapText="1"/>
    </xf>
    <xf numFmtId="0" fontId="9" fillId="10" borderId="43" xfId="0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10" borderId="47" xfId="0" applyFont="1" applyFill="1" applyBorder="1" applyAlignment="1">
      <alignment horizontal="center"/>
    </xf>
    <xf numFmtId="0" fontId="9" fillId="10" borderId="41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9" fillId="10" borderId="42" xfId="0" applyFont="1" applyFill="1" applyBorder="1" applyAlignment="1">
      <alignment horizontal="center"/>
    </xf>
    <xf numFmtId="0" fontId="9" fillId="10" borderId="24" xfId="0" applyFont="1" applyFill="1" applyBorder="1" applyAlignment="1">
      <alignment horizontal="center"/>
    </xf>
    <xf numFmtId="0" fontId="9" fillId="10" borderId="35" xfId="0" applyFont="1" applyFill="1" applyBorder="1" applyAlignment="1">
      <alignment horizontal="center"/>
    </xf>
    <xf numFmtId="0" fontId="9" fillId="10" borderId="28" xfId="0" applyFont="1" applyFill="1" applyBorder="1" applyAlignment="1">
      <alignment horizontal="center"/>
    </xf>
    <xf numFmtId="0" fontId="9" fillId="10" borderId="20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/>
    </xf>
    <xf numFmtId="0" fontId="9" fillId="10" borderId="40" xfId="0" applyFont="1" applyFill="1" applyBorder="1" applyAlignment="1">
      <alignment horizontal="center"/>
    </xf>
    <xf numFmtId="0" fontId="9" fillId="10" borderId="98" xfId="0" applyFont="1" applyFill="1" applyBorder="1" applyAlignment="1">
      <alignment horizontal="center"/>
    </xf>
    <xf numFmtId="0" fontId="9" fillId="10" borderId="38" xfId="0" applyFont="1" applyFill="1" applyBorder="1" applyAlignment="1">
      <alignment horizontal="center"/>
    </xf>
    <xf numFmtId="0" fontId="9" fillId="0" borderId="4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3" borderId="84" xfId="0" applyFont="1" applyFill="1" applyBorder="1" applyAlignment="1">
      <alignment horizontal="center" vertical="center"/>
    </xf>
    <xf numFmtId="0" fontId="9" fillId="3" borderId="82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4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84" xfId="0" applyFont="1" applyFill="1" applyBorder="1" applyAlignment="1">
      <alignment horizontal="center"/>
    </xf>
    <xf numFmtId="0" fontId="9" fillId="2" borderId="86" xfId="0" applyFont="1" applyFill="1" applyBorder="1" applyAlignment="1">
      <alignment horizontal="center"/>
    </xf>
    <xf numFmtId="0" fontId="9" fillId="2" borderId="82" xfId="0" applyFont="1" applyFill="1" applyBorder="1" applyAlignment="1">
      <alignment horizontal="center"/>
    </xf>
    <xf numFmtId="0" fontId="9" fillId="6" borderId="74" xfId="0" applyFont="1" applyFill="1" applyBorder="1" applyAlignment="1">
      <alignment horizontal="left" vertical="top" wrapText="1"/>
    </xf>
    <xf numFmtId="0" fontId="9" fillId="6" borderId="20" xfId="0" applyFont="1" applyFill="1" applyBorder="1" applyAlignment="1">
      <alignment horizontal="left" vertical="top" wrapText="1"/>
    </xf>
    <xf numFmtId="0" fontId="9" fillId="6" borderId="99" xfId="0" applyFont="1" applyFill="1" applyBorder="1" applyAlignment="1">
      <alignment horizontal="left" vertical="top" wrapText="1"/>
    </xf>
    <xf numFmtId="0" fontId="9" fillId="6" borderId="83" xfId="0" applyFont="1" applyFill="1" applyBorder="1" applyAlignment="1">
      <alignment horizontal="left" vertical="top" wrapText="1"/>
    </xf>
    <xf numFmtId="0" fontId="9" fillId="6" borderId="85" xfId="0" applyFont="1" applyFill="1" applyBorder="1" applyAlignment="1">
      <alignment horizontal="left" vertical="top" wrapText="1"/>
    </xf>
    <xf numFmtId="0" fontId="9" fillId="6" borderId="87" xfId="0" applyFont="1" applyFill="1" applyBorder="1" applyAlignment="1">
      <alignment horizontal="left" vertical="top" wrapText="1"/>
    </xf>
    <xf numFmtId="0" fontId="2" fillId="7" borderId="28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9" fillId="10" borderId="17" xfId="0" applyFont="1" applyFill="1" applyBorder="1" applyAlignment="1">
      <alignment horizontal="center"/>
    </xf>
    <xf numFmtId="0" fontId="9" fillId="10" borderId="18" xfId="0" applyFont="1" applyFill="1" applyBorder="1" applyAlignment="1">
      <alignment horizontal="center"/>
    </xf>
    <xf numFmtId="14" fontId="9" fillId="0" borderId="74" xfId="0" applyNumberFormat="1" applyFont="1" applyBorder="1" applyAlignment="1">
      <alignment horizontal="center" vertical="top"/>
    </xf>
    <xf numFmtId="14" fontId="9" fillId="0" borderId="20" xfId="0" applyNumberFormat="1" applyFont="1" applyBorder="1" applyAlignment="1">
      <alignment horizontal="center" vertical="top"/>
    </xf>
    <xf numFmtId="0" fontId="2" fillId="5" borderId="0" xfId="0" applyFont="1" applyFill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9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9" fillId="6" borderId="66" xfId="0" applyFont="1" applyFill="1" applyBorder="1" applyAlignment="1">
      <alignment horizontal="left" vertical="top" wrapText="1"/>
    </xf>
    <xf numFmtId="0" fontId="9" fillId="6" borderId="15" xfId="0" applyFont="1" applyFill="1" applyBorder="1" applyAlignment="1">
      <alignment horizontal="left" vertical="top" wrapText="1"/>
    </xf>
    <xf numFmtId="0" fontId="9" fillId="3" borderId="46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6" borderId="67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0" fillId="3" borderId="21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10" borderId="25" xfId="0" applyFill="1" applyBorder="1" applyAlignment="1">
      <alignment horizontal="center"/>
    </xf>
    <xf numFmtId="0" fontId="0" fillId="10" borderId="41" xfId="0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6" borderId="44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 wrapText="1"/>
    </xf>
    <xf numFmtId="0" fontId="0" fillId="6" borderId="67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  <xf numFmtId="0" fontId="18" fillId="7" borderId="37" xfId="0" applyFont="1" applyFill="1" applyBorder="1" applyAlignment="1">
      <alignment horizontal="center" vertical="center"/>
    </xf>
    <xf numFmtId="0" fontId="18" fillId="7" borderId="29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10" borderId="40" xfId="0" applyFill="1" applyBorder="1" applyAlignment="1">
      <alignment horizontal="center"/>
    </xf>
    <xf numFmtId="0" fontId="0" fillId="10" borderId="9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6" borderId="2" xfId="0" applyFill="1" applyBorder="1" applyAlignment="1">
      <alignment horizontal="left" vertical="top" wrapText="1"/>
    </xf>
    <xf numFmtId="0" fontId="0" fillId="6" borderId="6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18" fillId="7" borderId="28" xfId="0" applyFont="1" applyFill="1" applyBorder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0" fillId="6" borderId="6" xfId="0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18" fillId="7" borderId="34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0" fillId="10" borderId="19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39" xfId="0" applyFill="1" applyBorder="1" applyAlignment="1">
      <alignment horizontal="center"/>
    </xf>
    <xf numFmtId="0" fontId="0" fillId="10" borderId="43" xfId="0" applyFill="1" applyBorder="1" applyAlignment="1">
      <alignment horizontal="center"/>
    </xf>
    <xf numFmtId="0" fontId="0" fillId="10" borderId="42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18" fillId="6" borderId="36" xfId="0" applyFont="1" applyFill="1" applyBorder="1" applyAlignment="1">
      <alignment horizontal="center"/>
    </xf>
    <xf numFmtId="0" fontId="18" fillId="5" borderId="0" xfId="0" applyFont="1" applyFill="1" applyAlignment="1">
      <alignment horizontal="center" vertical="center"/>
    </xf>
    <xf numFmtId="0" fontId="18" fillId="5" borderId="39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96" xfId="0" applyFont="1" applyFill="1" applyBorder="1" applyAlignment="1">
      <alignment horizontal="center" vertical="center" wrapText="1"/>
    </xf>
    <xf numFmtId="0" fontId="18" fillId="8" borderId="30" xfId="0" applyFont="1" applyFill="1" applyBorder="1" applyAlignment="1">
      <alignment horizontal="center" vertical="center" wrapText="1"/>
    </xf>
    <xf numFmtId="0" fontId="18" fillId="8" borderId="31" xfId="0" applyFont="1" applyFill="1" applyBorder="1" applyAlignment="1">
      <alignment horizontal="center" vertical="center" wrapText="1"/>
    </xf>
    <xf numFmtId="0" fontId="18" fillId="8" borderId="95" xfId="0" applyFont="1" applyFill="1" applyBorder="1" applyAlignment="1">
      <alignment horizontal="center" vertical="center" wrapText="1"/>
    </xf>
    <xf numFmtId="0" fontId="18" fillId="9" borderId="26" xfId="0" applyFont="1" applyFill="1" applyBorder="1" applyAlignment="1">
      <alignment horizontal="center" vertical="center" wrapText="1"/>
    </xf>
    <xf numFmtId="0" fontId="18" fillId="9" borderId="31" xfId="0" applyFont="1" applyFill="1" applyBorder="1" applyAlignment="1">
      <alignment horizontal="center" vertical="center" wrapText="1"/>
    </xf>
    <xf numFmtId="14" fontId="0" fillId="0" borderId="74" xfId="0" applyNumberFormat="1" applyBorder="1" applyAlignment="1">
      <alignment horizontal="center" vertical="top"/>
    </xf>
    <xf numFmtId="14" fontId="0" fillId="0" borderId="20" xfId="0" applyNumberFormat="1" applyBorder="1" applyAlignment="1">
      <alignment horizontal="center" vertical="top"/>
    </xf>
    <xf numFmtId="14" fontId="0" fillId="0" borderId="33" xfId="0" applyNumberFormat="1" applyBorder="1" applyAlignment="1">
      <alignment horizontal="center" vertical="top"/>
    </xf>
    <xf numFmtId="0" fontId="0" fillId="0" borderId="4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6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7" fillId="0" borderId="104" xfId="0" applyFont="1" applyBorder="1" applyAlignment="1">
      <alignment horizontal="left" vertical="top" wrapText="1"/>
    </xf>
    <xf numFmtId="0" fontId="27" fillId="0" borderId="105" xfId="0" applyFont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  <xf numFmtId="0" fontId="0" fillId="6" borderId="91" xfId="0" applyFill="1" applyBorder="1" applyAlignment="1">
      <alignment horizontal="left" vertical="top" wrapText="1"/>
    </xf>
    <xf numFmtId="0" fontId="0" fillId="6" borderId="100" xfId="0" applyFill="1" applyBorder="1" applyAlignment="1">
      <alignment horizontal="center" vertical="center"/>
    </xf>
    <xf numFmtId="0" fontId="0" fillId="3" borderId="86" xfId="0" applyFill="1" applyBorder="1" applyAlignment="1">
      <alignment horizontal="center" vertical="center"/>
    </xf>
    <xf numFmtId="0" fontId="0" fillId="3" borderId="93" xfId="0" applyFill="1" applyBorder="1" applyAlignment="1">
      <alignment horizontal="center" vertical="center"/>
    </xf>
    <xf numFmtId="0" fontId="0" fillId="3" borderId="84" xfId="0" applyFill="1" applyBorder="1" applyAlignment="1">
      <alignment horizontal="center" vertical="center"/>
    </xf>
    <xf numFmtId="0" fontId="0" fillId="3" borderId="82" xfId="0" applyFill="1" applyBorder="1" applyAlignment="1">
      <alignment horizontal="center" vertical="center"/>
    </xf>
    <xf numFmtId="0" fontId="0" fillId="6" borderId="66" xfId="0" applyFill="1" applyBorder="1" applyAlignment="1">
      <alignment horizontal="left" vertical="top" wrapText="1"/>
    </xf>
    <xf numFmtId="0" fontId="0" fillId="6" borderId="15" xfId="0" applyFill="1" applyBorder="1" applyAlignment="1">
      <alignment horizontal="left" vertical="top" wrapText="1"/>
    </xf>
    <xf numFmtId="0" fontId="0" fillId="2" borderId="6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4" xfId="0" applyFill="1" applyBorder="1" applyAlignment="1">
      <alignment horizontal="center"/>
    </xf>
    <xf numFmtId="0" fontId="0" fillId="2" borderId="86" xfId="0" applyFill="1" applyBorder="1" applyAlignment="1">
      <alignment horizontal="center"/>
    </xf>
    <xf numFmtId="0" fontId="0" fillId="2" borderId="82" xfId="0" applyFill="1" applyBorder="1" applyAlignment="1">
      <alignment horizontal="center"/>
    </xf>
    <xf numFmtId="0" fontId="28" fillId="6" borderId="28" xfId="0" applyFont="1" applyFill="1" applyBorder="1" applyAlignment="1">
      <alignment horizontal="center"/>
    </xf>
    <xf numFmtId="0" fontId="28" fillId="6" borderId="0" xfId="0" applyFont="1" applyFill="1" applyAlignment="1">
      <alignment horizontal="center"/>
    </xf>
    <xf numFmtId="0" fontId="28" fillId="6" borderId="36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 wrapText="1"/>
    </xf>
    <xf numFmtId="0" fontId="19" fillId="8" borderId="0" xfId="0" applyFont="1" applyFill="1" applyAlignment="1">
      <alignment horizontal="center" wrapText="1"/>
    </xf>
    <xf numFmtId="0" fontId="19" fillId="8" borderId="36" xfId="0" applyFont="1" applyFill="1" applyBorder="1" applyAlignment="1">
      <alignment horizontal="center" wrapText="1"/>
    </xf>
    <xf numFmtId="0" fontId="18" fillId="2" borderId="103" xfId="0" applyFont="1" applyFill="1" applyBorder="1" applyAlignment="1">
      <alignment horizontal="center" vertical="center" wrapText="1"/>
    </xf>
    <xf numFmtId="0" fontId="18" fillId="2" borderId="104" xfId="0" applyFont="1" applyFill="1" applyBorder="1" applyAlignment="1">
      <alignment horizontal="center" vertical="center" wrapText="1"/>
    </xf>
    <xf numFmtId="0" fontId="21" fillId="6" borderId="74" xfId="0" applyFont="1" applyFill="1" applyBorder="1" applyAlignment="1">
      <alignment horizontal="left" vertical="top" wrapText="1"/>
    </xf>
    <xf numFmtId="0" fontId="21" fillId="6" borderId="20" xfId="0" applyFont="1" applyFill="1" applyBorder="1" applyAlignment="1">
      <alignment horizontal="left" vertical="top" wrapText="1"/>
    </xf>
    <xf numFmtId="0" fontId="21" fillId="6" borderId="99" xfId="0" applyFont="1" applyFill="1" applyBorder="1" applyAlignment="1">
      <alignment horizontal="left" vertical="top" wrapText="1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6" borderId="74" xfId="0" applyFill="1" applyBorder="1" applyAlignment="1">
      <alignment horizontal="left" vertical="top" wrapText="1"/>
    </xf>
    <xf numFmtId="0" fontId="0" fillId="6" borderId="20" xfId="0" applyFill="1" applyBorder="1" applyAlignment="1">
      <alignment horizontal="left" vertical="top" wrapText="1"/>
    </xf>
    <xf numFmtId="0" fontId="0" fillId="6" borderId="99" xfId="0" applyFill="1" applyBorder="1" applyAlignment="1">
      <alignment horizontal="left" vertical="top" wrapText="1"/>
    </xf>
    <xf numFmtId="0" fontId="0" fillId="6" borderId="83" xfId="0" applyFill="1" applyBorder="1" applyAlignment="1">
      <alignment horizontal="left" vertical="top" wrapText="1"/>
    </xf>
    <xf numFmtId="0" fontId="0" fillId="6" borderId="85" xfId="0" applyFill="1" applyBorder="1" applyAlignment="1">
      <alignment horizontal="left" vertical="top" wrapText="1"/>
    </xf>
    <xf numFmtId="0" fontId="0" fillId="6" borderId="87" xfId="0" applyFill="1" applyBorder="1" applyAlignment="1">
      <alignment horizontal="left" vertical="top" wrapText="1"/>
    </xf>
    <xf numFmtId="0" fontId="0" fillId="2" borderId="44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18" fillId="6" borderId="76" xfId="0" applyFont="1" applyFill="1" applyBorder="1" applyAlignment="1">
      <alignment horizontal="center"/>
    </xf>
    <xf numFmtId="0" fontId="18" fillId="6" borderId="77" xfId="0" applyFont="1" applyFill="1" applyBorder="1" applyAlignment="1">
      <alignment horizontal="center"/>
    </xf>
    <xf numFmtId="0" fontId="18" fillId="6" borderId="78" xfId="0" applyFont="1" applyFill="1" applyBorder="1" applyAlignment="1">
      <alignment horizontal="center"/>
    </xf>
    <xf numFmtId="0" fontId="20" fillId="8" borderId="76" xfId="0" applyFont="1" applyFill="1" applyBorder="1" applyAlignment="1">
      <alignment horizontal="center" wrapText="1"/>
    </xf>
    <xf numFmtId="0" fontId="20" fillId="8" borderId="77" xfId="0" applyFont="1" applyFill="1" applyBorder="1" applyAlignment="1">
      <alignment horizontal="center" wrapText="1"/>
    </xf>
    <xf numFmtId="0" fontId="20" fillId="8" borderId="78" xfId="0" applyFont="1" applyFill="1" applyBorder="1" applyAlignment="1">
      <alignment horizontal="center" wrapText="1"/>
    </xf>
    <xf numFmtId="0" fontId="0" fillId="2" borderId="101" xfId="0" applyFill="1" applyBorder="1" applyAlignment="1">
      <alignment horizontal="center"/>
    </xf>
    <xf numFmtId="0" fontId="0" fillId="2" borderId="102" xfId="0" applyFill="1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2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2C5EB"/>
      <color rgb="FF0060AE"/>
      <color rgb="FFF15B5B"/>
      <color rgb="FFCEE5F6"/>
      <color rgb="FF122346"/>
      <color rgb="FF00B9AD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336550</xdr:colOff>
      <xdr:row>3</xdr:row>
      <xdr:rowOff>184150</xdr:rowOff>
    </xdr:from>
    <xdr:to>
      <xdr:col>2</xdr:col>
      <xdr:colOff>177800</xdr:colOff>
      <xdr:row>5</xdr:row>
      <xdr:rowOff>393700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BAB97E-B1C8-F11F-38B7-5CB6560CA119}"/>
            </a:ext>
          </a:extLst>
        </xdr:cNvPr>
        <xdr:cNvSpPr txBox="1"/>
      </xdr:nvSpPr>
      <xdr:spPr>
        <a:xfrm>
          <a:off x="336550" y="2076450"/>
          <a:ext cx="1682750" cy="844550"/>
        </a:xfrm>
        <a:prstGeom prst="wedgeRectCallout">
          <a:avLst>
            <a:gd name="adj1" fmla="val 65205"/>
            <a:gd name="adj2" fmla="val -52538"/>
          </a:avLst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government estimate of the size of your practice, based on MBS billing by the GPs.</a:t>
          </a:r>
          <a:endParaRPr lang="en-AU" sz="1100"/>
        </a:p>
      </xdr:txBody>
    </xdr:sp>
    <xdr:clientData/>
  </xdr:twoCellAnchor>
  <xdr:twoCellAnchor>
    <xdr:from>
      <xdr:col>5</xdr:col>
      <xdr:colOff>31750</xdr:colOff>
      <xdr:row>2</xdr:row>
      <xdr:rowOff>241300</xdr:rowOff>
    </xdr:from>
    <xdr:to>
      <xdr:col>7</xdr:col>
      <xdr:colOff>793750</xdr:colOff>
      <xdr:row>3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748D3AE-62A1-4B0A-8EF2-91E1D915C9E4}"/>
            </a:ext>
          </a:extLst>
        </xdr:cNvPr>
        <xdr:cNvSpPr txBox="1"/>
      </xdr:nvSpPr>
      <xdr:spPr>
        <a:xfrm>
          <a:off x="4889500" y="1028700"/>
          <a:ext cx="1682750" cy="939800"/>
        </a:xfrm>
        <a:prstGeom prst="wedgeRectCallou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Break down the number of hepatitis C patients you have identified into these 3 groups</a:t>
          </a:r>
        </a:p>
      </xdr:txBody>
    </xdr:sp>
    <xdr:clientData/>
  </xdr:twoCellAnchor>
  <xdr:twoCellAnchor>
    <xdr:from>
      <xdr:col>2</xdr:col>
      <xdr:colOff>127000</xdr:colOff>
      <xdr:row>5</xdr:row>
      <xdr:rowOff>444500</xdr:rowOff>
    </xdr:from>
    <xdr:to>
      <xdr:col>3</xdr:col>
      <xdr:colOff>889000</xdr:colOff>
      <xdr:row>8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FA57C8B-34AA-4EC1-8208-36BAC28A31DA}"/>
            </a:ext>
          </a:extLst>
        </xdr:cNvPr>
        <xdr:cNvSpPr txBox="1"/>
      </xdr:nvSpPr>
      <xdr:spPr>
        <a:xfrm>
          <a:off x="1968500" y="2971800"/>
          <a:ext cx="1682750" cy="844550"/>
        </a:xfrm>
        <a:prstGeom prst="wedgeRectCallout">
          <a:avLst>
            <a:gd name="adj1" fmla="val 25205"/>
            <a:gd name="adj2" fmla="val -157049"/>
          </a:avLst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Number of patients that you can identify now through</a:t>
          </a:r>
          <a:r>
            <a:rPr lang="en-AU" sz="1100" baseline="0"/>
            <a:t> Pencat/ Polar or other mechanism.</a:t>
          </a:r>
          <a:endParaRPr lang="en-AU" sz="1100"/>
        </a:p>
      </xdr:txBody>
    </xdr:sp>
    <xdr:clientData/>
  </xdr:twoCellAnchor>
  <xdr:twoCellAnchor>
    <xdr:from>
      <xdr:col>12</xdr:col>
      <xdr:colOff>95250</xdr:colOff>
      <xdr:row>2</xdr:row>
      <xdr:rowOff>279400</xdr:rowOff>
    </xdr:from>
    <xdr:to>
      <xdr:col>14</xdr:col>
      <xdr:colOff>704850</xdr:colOff>
      <xdr:row>3</xdr:row>
      <xdr:rowOff>114300</xdr:rowOff>
    </xdr:to>
    <xdr:sp macro="" textlink="">
      <xdr:nvSpPr>
        <xdr:cNvPr id="8" name="TextBox 4">
          <a:extLst>
            <a:ext uri="{FF2B5EF4-FFF2-40B4-BE49-F238E27FC236}">
              <a16:creationId xmlns:a16="http://schemas.microsoft.com/office/drawing/2014/main" id="{83D91D93-537A-49C6-AEB1-B9C488C77A43}"/>
            </a:ext>
          </a:extLst>
        </xdr:cNvPr>
        <xdr:cNvSpPr txBox="1"/>
      </xdr:nvSpPr>
      <xdr:spPr>
        <a:xfrm>
          <a:off x="11398250" y="1066800"/>
          <a:ext cx="2451100" cy="939800"/>
        </a:xfrm>
        <a:prstGeom prst="wedgeRectCallout">
          <a:avLst>
            <a:gd name="adj1" fmla="val 60773"/>
            <a:gd name="adj2" fmla="val -22635"/>
          </a:avLst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Combine the numbers from Groups 1 &amp; 2</a:t>
          </a:r>
          <a:r>
            <a:rPr lang="en-AU" sz="1100" baseline="0"/>
            <a:t> (eligible for recall). T</a:t>
          </a:r>
          <a:r>
            <a:rPr lang="en-AU" sz="1100"/>
            <a:t>hen break down</a:t>
          </a:r>
          <a:r>
            <a:rPr lang="en-AU" sz="1100" baseline="0"/>
            <a:t> the demographic information for this combined group.</a:t>
          </a:r>
          <a:endParaRPr lang="en-AU" sz="1100"/>
        </a:p>
      </xdr:txBody>
    </xdr:sp>
    <xdr:clientData/>
  </xdr:twoCellAnchor>
  <xdr:twoCellAnchor>
    <xdr:from>
      <xdr:col>30</xdr:col>
      <xdr:colOff>114300</xdr:colOff>
      <xdr:row>2</xdr:row>
      <xdr:rowOff>120650</xdr:rowOff>
    </xdr:from>
    <xdr:to>
      <xdr:col>32</xdr:col>
      <xdr:colOff>723900</xdr:colOff>
      <xdr:row>2</xdr:row>
      <xdr:rowOff>1060450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8A0C6EC-EEB6-4BAE-B263-AE322F1A4C72}"/>
            </a:ext>
          </a:extLst>
        </xdr:cNvPr>
        <xdr:cNvSpPr txBox="1"/>
      </xdr:nvSpPr>
      <xdr:spPr>
        <a:xfrm>
          <a:off x="27070050" y="908050"/>
          <a:ext cx="2451100" cy="939800"/>
        </a:xfrm>
        <a:prstGeom prst="wedgeRectCallou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Break down</a:t>
          </a:r>
          <a:r>
            <a:rPr lang="en-AU" sz="1100" baseline="0"/>
            <a:t> the demographic information for patients in Group 3 (i.e. those treated or with a resolved infection).</a:t>
          </a:r>
          <a:endParaRPr lang="en-AU" sz="1100"/>
        </a:p>
      </xdr:txBody>
    </xdr:sp>
    <xdr:clientData/>
  </xdr:twoCellAnchor>
  <xdr:twoCellAnchor>
    <xdr:from>
      <xdr:col>0</xdr:col>
      <xdr:colOff>692150</xdr:colOff>
      <xdr:row>9</xdr:row>
      <xdr:rowOff>279400</xdr:rowOff>
    </xdr:from>
    <xdr:to>
      <xdr:col>2</xdr:col>
      <xdr:colOff>806450</xdr:colOff>
      <xdr:row>14</xdr:row>
      <xdr:rowOff>209550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71DAEB7-4270-4CFF-BAC2-5B9294D5577C}"/>
            </a:ext>
          </a:extLst>
        </xdr:cNvPr>
        <xdr:cNvSpPr txBox="1"/>
      </xdr:nvSpPr>
      <xdr:spPr>
        <a:xfrm>
          <a:off x="692150" y="4413250"/>
          <a:ext cx="1955800" cy="1543050"/>
        </a:xfrm>
        <a:prstGeom prst="wedgeRectCallout">
          <a:avLst>
            <a:gd name="adj1" fmla="val 68224"/>
            <a:gd name="adj2" fmla="val 94079"/>
          </a:avLst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This will tell you if any errors in the numbers entered in each field. A red cell indicates a potential error. This validation only applies to data entered in this spreadsheet and is not linked to your clinical software.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19050</xdr:rowOff>
    </xdr:from>
    <xdr:to>
      <xdr:col>0</xdr:col>
      <xdr:colOff>1346200</xdr:colOff>
      <xdr:row>12</xdr:row>
      <xdr:rowOff>273050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45F7BC-36D9-6A29-16BC-C1EDE611C4E0}"/>
            </a:ext>
          </a:extLst>
        </xdr:cNvPr>
        <xdr:cNvSpPr txBox="1"/>
      </xdr:nvSpPr>
      <xdr:spPr>
        <a:xfrm>
          <a:off x="152400" y="4044950"/>
          <a:ext cx="1193800" cy="609600"/>
        </a:xfrm>
        <a:prstGeom prst="wedgeRectCallou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Briefly describe the PDSA/s you did here.</a:t>
          </a:r>
        </a:p>
      </xdr:txBody>
    </xdr:sp>
    <xdr:clientData/>
  </xdr:twoCellAnchor>
  <xdr:twoCellAnchor>
    <xdr:from>
      <xdr:col>1</xdr:col>
      <xdr:colOff>838200</xdr:colOff>
      <xdr:row>0</xdr:row>
      <xdr:rowOff>88900</xdr:rowOff>
    </xdr:from>
    <xdr:to>
      <xdr:col>3</xdr:col>
      <xdr:colOff>69850</xdr:colOff>
      <xdr:row>1</xdr:row>
      <xdr:rowOff>323850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D3C1249-BB64-4BC3-9871-B0BC773B012B}"/>
            </a:ext>
          </a:extLst>
        </xdr:cNvPr>
        <xdr:cNvSpPr txBox="1"/>
      </xdr:nvSpPr>
      <xdr:spPr>
        <a:xfrm>
          <a:off x="2317750" y="88900"/>
          <a:ext cx="2190750" cy="819150"/>
        </a:xfrm>
        <a:prstGeom prst="wedgeRectCallout">
          <a:avLst>
            <a:gd name="adj1" fmla="val 18409"/>
            <a:gd name="adj2" fmla="val 77451"/>
          </a:avLst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Groups</a:t>
          </a:r>
          <a:r>
            <a:rPr lang="en-AU" sz="1100" baseline="0"/>
            <a:t> 1-3 should be the same numbers as identified at baseline. 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Patients in Groups 1-3 should not counted in Group 4.</a:t>
          </a:r>
          <a:endParaRPr lang="en-AU" sz="1100"/>
        </a:p>
      </xdr:txBody>
    </xdr:sp>
    <xdr:clientData/>
  </xdr:twoCellAnchor>
  <xdr:twoCellAnchor>
    <xdr:from>
      <xdr:col>1</xdr:col>
      <xdr:colOff>742950</xdr:colOff>
      <xdr:row>15</xdr:row>
      <xdr:rowOff>279400</xdr:rowOff>
    </xdr:from>
    <xdr:to>
      <xdr:col>2</xdr:col>
      <xdr:colOff>895350</xdr:colOff>
      <xdr:row>18</xdr:row>
      <xdr:rowOff>50800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D28E0C3-26F5-411C-B987-465221671C07}"/>
            </a:ext>
          </a:extLst>
        </xdr:cNvPr>
        <xdr:cNvSpPr txBox="1"/>
      </xdr:nvSpPr>
      <xdr:spPr>
        <a:xfrm>
          <a:off x="2222500" y="6457950"/>
          <a:ext cx="1631950" cy="673100"/>
        </a:xfrm>
        <a:prstGeom prst="wedgeRectCallout">
          <a:avLst>
            <a:gd name="adj1" fmla="val 36968"/>
            <a:gd name="adj2" fmla="val -74805"/>
          </a:avLst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Group 4 is all</a:t>
          </a:r>
          <a:r>
            <a:rPr lang="en-AU" sz="1100" baseline="0"/>
            <a:t> the other patients identified through PDSA/s. </a:t>
          </a:r>
          <a:endParaRPr lang="en-AU" sz="1100"/>
        </a:p>
      </xdr:txBody>
    </xdr:sp>
    <xdr:clientData/>
  </xdr:twoCellAnchor>
  <xdr:twoCellAnchor>
    <xdr:from>
      <xdr:col>7</xdr:col>
      <xdr:colOff>63500</xdr:colOff>
      <xdr:row>2</xdr:row>
      <xdr:rowOff>19050</xdr:rowOff>
    </xdr:from>
    <xdr:to>
      <xdr:col>8</xdr:col>
      <xdr:colOff>520700</xdr:colOff>
      <xdr:row>3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21F1A29-3ECF-4745-A7C1-E9CB42756106}"/>
            </a:ext>
          </a:extLst>
        </xdr:cNvPr>
        <xdr:cNvSpPr txBox="1"/>
      </xdr:nvSpPr>
      <xdr:spPr>
        <a:xfrm>
          <a:off x="10420350" y="450850"/>
          <a:ext cx="1936750" cy="647700"/>
        </a:xfrm>
        <a:prstGeom prst="wedgeRectCallout">
          <a:avLst>
            <a:gd name="adj1" fmla="val -90013"/>
            <a:gd name="adj2" fmla="val -7108"/>
          </a:avLst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This column should fill automatically. You don't need to put</a:t>
          </a:r>
          <a:r>
            <a:rPr lang="en-AU" sz="1100" baseline="0"/>
            <a:t> anything here.</a:t>
          </a:r>
          <a:endParaRPr lang="en-AU" sz="1100"/>
        </a:p>
      </xdr:txBody>
    </xdr:sp>
    <xdr:clientData/>
  </xdr:twoCellAnchor>
  <xdr:twoCellAnchor>
    <xdr:from>
      <xdr:col>3</xdr:col>
      <xdr:colOff>69850</xdr:colOff>
      <xdr:row>10</xdr:row>
      <xdr:rowOff>50800</xdr:rowOff>
    </xdr:from>
    <xdr:to>
      <xdr:col>4</xdr:col>
      <xdr:colOff>768350</xdr:colOff>
      <xdr:row>12</xdr:row>
      <xdr:rowOff>330200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A5840E7-AF51-40E4-BB07-B9EC3BD64428}"/>
            </a:ext>
          </a:extLst>
        </xdr:cNvPr>
        <xdr:cNvSpPr txBox="1"/>
      </xdr:nvSpPr>
      <xdr:spPr>
        <a:xfrm>
          <a:off x="4508500" y="3721100"/>
          <a:ext cx="2178050" cy="990600"/>
        </a:xfrm>
        <a:prstGeom prst="wedgeRectCallout">
          <a:avLst>
            <a:gd name="adj1" fmla="val -21838"/>
            <a:gd name="adj2" fmla="val 61927"/>
          </a:avLst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/>
            <a:t>Of the patients you identified through PDSA/s, these are the numbers that were tested. Record RNA status here as positive (+ve)  or negative (-ve)</a:t>
          </a:r>
          <a:endParaRPr lang="en-AU" sz="1100"/>
        </a:p>
      </xdr:txBody>
    </xdr:sp>
    <xdr:clientData/>
  </xdr:twoCellAnchor>
  <xdr:twoCellAnchor>
    <xdr:from>
      <xdr:col>4</xdr:col>
      <xdr:colOff>114300</xdr:colOff>
      <xdr:row>15</xdr:row>
      <xdr:rowOff>120650</xdr:rowOff>
    </xdr:from>
    <xdr:to>
      <xdr:col>5</xdr:col>
      <xdr:colOff>812800</xdr:colOff>
      <xdr:row>18</xdr:row>
      <xdr:rowOff>6350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912C7B5-AD60-4B89-814B-7180F91A5EA4}"/>
            </a:ext>
          </a:extLst>
        </xdr:cNvPr>
        <xdr:cNvSpPr txBox="1"/>
      </xdr:nvSpPr>
      <xdr:spPr>
        <a:xfrm>
          <a:off x="6032500" y="5568950"/>
          <a:ext cx="2178050" cy="787400"/>
        </a:xfrm>
        <a:prstGeom prst="wedgeRectCallout">
          <a:avLst>
            <a:gd name="adj1" fmla="val -21547"/>
            <a:gd name="adj2" fmla="val -68842"/>
          </a:avLst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/>
            <a:t>Of the patients you identified through PDSA/s, this is the number with a positive hepatitis C RNA that started on treatment.</a:t>
          </a:r>
          <a:endParaRPr lang="en-AU" sz="1100"/>
        </a:p>
      </xdr:txBody>
    </xdr:sp>
    <xdr:clientData/>
  </xdr:twoCellAnchor>
  <xdr:twoCellAnchor>
    <xdr:from>
      <xdr:col>1</xdr:col>
      <xdr:colOff>539750</xdr:colOff>
      <xdr:row>5</xdr:row>
      <xdr:rowOff>0</xdr:rowOff>
    </xdr:from>
    <xdr:to>
      <xdr:col>3</xdr:col>
      <xdr:colOff>57150</xdr:colOff>
      <xdr:row>7</xdr:row>
      <xdr:rowOff>273050</xdr:rowOff>
    </xdr:to>
    <xdr:sp macro="" textlink="">
      <xdr:nvSpPr>
        <xdr:cNvPr id="19" name="TextBox 7">
          <a:extLst>
            <a:ext uri="{FF2B5EF4-FFF2-40B4-BE49-F238E27FC236}">
              <a16:creationId xmlns:a16="http://schemas.microsoft.com/office/drawing/2014/main" id="{7BB9E0FE-3028-4B04-B3B2-DDD95AA51BF7}"/>
            </a:ext>
          </a:extLst>
        </xdr:cNvPr>
        <xdr:cNvSpPr txBox="1"/>
      </xdr:nvSpPr>
      <xdr:spPr>
        <a:xfrm>
          <a:off x="2019300" y="1892300"/>
          <a:ext cx="2476500" cy="984250"/>
        </a:xfrm>
        <a:prstGeom prst="wedgeRectCallout">
          <a:avLst>
            <a:gd name="adj1" fmla="val 65988"/>
            <a:gd name="adj2" fmla="val 31736"/>
          </a:avLst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Of </a:t>
          </a:r>
          <a:r>
            <a:rPr lang="en-AU" sz="1100" baseline="0"/>
            <a:t>the people whose hepatitis C status is unknown at baseline, 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these are the numbers who were since tested. Record RNA status here as positive (+ve) or negative (-ve)</a:t>
          </a:r>
          <a:r>
            <a:rPr lang="en-AU" sz="1100" baseline="0"/>
            <a:t>.</a:t>
          </a:r>
          <a:endParaRPr lang="en-AU" sz="1100"/>
        </a:p>
      </xdr:txBody>
    </xdr:sp>
    <xdr:clientData/>
  </xdr:twoCellAnchor>
  <xdr:twoCellAnchor>
    <xdr:from>
      <xdr:col>4</xdr:col>
      <xdr:colOff>1181100</xdr:colOff>
      <xdr:row>0</xdr:row>
      <xdr:rowOff>152400</xdr:rowOff>
    </xdr:from>
    <xdr:to>
      <xdr:col>6</xdr:col>
      <xdr:colOff>400050</xdr:colOff>
      <xdr:row>1</xdr:row>
      <xdr:rowOff>431800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D7DAAEB-2EBB-4B01-8AB7-F75A15933F04}"/>
            </a:ext>
          </a:extLst>
        </xdr:cNvPr>
        <xdr:cNvSpPr txBox="1"/>
      </xdr:nvSpPr>
      <xdr:spPr>
        <a:xfrm>
          <a:off x="7099300" y="152400"/>
          <a:ext cx="2178050" cy="863600"/>
        </a:xfrm>
        <a:prstGeom prst="wedgeRectCallout">
          <a:avLst>
            <a:gd name="adj1" fmla="val -12509"/>
            <a:gd name="adj2" fmla="val 77074"/>
          </a:avLst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/>
            <a:t>Patients with a negative RNA test between 4 and 12 weeks after completing treatment broken down by group.</a:t>
          </a:r>
          <a:endParaRPr lang="en-AU" sz="1100"/>
        </a:p>
      </xdr:txBody>
    </xdr:sp>
    <xdr:clientData/>
  </xdr:twoCellAnchor>
  <xdr:twoCellAnchor>
    <xdr:from>
      <xdr:col>3</xdr:col>
      <xdr:colOff>717550</xdr:colOff>
      <xdr:row>2</xdr:row>
      <xdr:rowOff>425450</xdr:rowOff>
    </xdr:from>
    <xdr:to>
      <xdr:col>4</xdr:col>
      <xdr:colOff>1416050</xdr:colOff>
      <xdr:row>3</xdr:row>
      <xdr:rowOff>279400</xdr:rowOff>
    </xdr:to>
    <xdr:sp macro="" textlink="">
      <xdr:nvSpPr>
        <xdr:cNvPr id="16" name="TextBox 10">
          <a:extLst>
            <a:ext uri="{FF2B5EF4-FFF2-40B4-BE49-F238E27FC236}">
              <a16:creationId xmlns:a16="http://schemas.microsoft.com/office/drawing/2014/main" id="{DE5664EE-0C45-43D4-80D7-6B92B4E029C9}"/>
            </a:ext>
          </a:extLst>
        </xdr:cNvPr>
        <xdr:cNvSpPr txBox="1"/>
      </xdr:nvSpPr>
      <xdr:spPr>
        <a:xfrm>
          <a:off x="5156200" y="1587500"/>
          <a:ext cx="2178050" cy="603250"/>
        </a:xfrm>
        <a:prstGeom prst="wedgeRectCallout">
          <a:avLst>
            <a:gd name="adj1" fmla="val 19853"/>
            <a:gd name="adj2" fmla="val 80394"/>
          </a:avLst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/>
            <a:t>Chronic hepatitis C patients identified at baseline who since started on treatment.</a:t>
          </a:r>
          <a:endParaRPr lang="en-A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10</xdr:row>
      <xdr:rowOff>292100</xdr:rowOff>
    </xdr:from>
    <xdr:to>
      <xdr:col>1</xdr:col>
      <xdr:colOff>146050</xdr:colOff>
      <xdr:row>12</xdr:row>
      <xdr:rowOff>254000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3B1CB4-FD19-4FB3-9DA7-B6E86CBB4B5D}"/>
            </a:ext>
          </a:extLst>
        </xdr:cNvPr>
        <xdr:cNvSpPr txBox="1"/>
      </xdr:nvSpPr>
      <xdr:spPr>
        <a:xfrm>
          <a:off x="44450" y="5403850"/>
          <a:ext cx="1612900" cy="952500"/>
        </a:xfrm>
        <a:prstGeom prst="wedgeRectCallout">
          <a:avLst>
            <a:gd name="adj1" fmla="val -20832"/>
            <a:gd name="adj2" fmla="val 79167"/>
          </a:avLst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Briefly describe any extra</a:t>
          </a:r>
          <a:r>
            <a:rPr lang="en-AU" sz="1100" baseline="0"/>
            <a:t> </a:t>
          </a:r>
          <a:r>
            <a:rPr lang="en-AU" sz="1100"/>
            <a:t>PDSA/s you did since last submitting</a:t>
          </a:r>
          <a:r>
            <a:rPr lang="en-AU" sz="1100" baseline="0"/>
            <a:t> the spreadsheet (Timepoint 1)</a:t>
          </a:r>
          <a:endParaRPr lang="en-AU" sz="1100"/>
        </a:p>
      </xdr:txBody>
    </xdr:sp>
    <xdr:clientData/>
  </xdr:twoCellAnchor>
  <xdr:twoCellAnchor>
    <xdr:from>
      <xdr:col>1</xdr:col>
      <xdr:colOff>1301750</xdr:colOff>
      <xdr:row>0</xdr:row>
      <xdr:rowOff>139700</xdr:rowOff>
    </xdr:from>
    <xdr:to>
      <xdr:col>3</xdr:col>
      <xdr:colOff>215900</xdr:colOff>
      <xdr:row>1</xdr:row>
      <xdr:rowOff>361950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3DA48B4-A592-402D-A3A5-DA7DE70B3B22}"/>
            </a:ext>
          </a:extLst>
        </xdr:cNvPr>
        <xdr:cNvSpPr txBox="1"/>
      </xdr:nvSpPr>
      <xdr:spPr>
        <a:xfrm>
          <a:off x="2813050" y="139700"/>
          <a:ext cx="1936750" cy="838200"/>
        </a:xfrm>
        <a:prstGeom prst="wedgeRectCallout">
          <a:avLst>
            <a:gd name="adj1" fmla="val -20833"/>
            <a:gd name="adj2" fmla="val 82955"/>
          </a:avLst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Groups</a:t>
          </a:r>
          <a:r>
            <a:rPr lang="en-AU" sz="1100" baseline="0"/>
            <a:t> 1-3 should be the same numbers as baseline. 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Patients in Groups 1-3 should not be counted in Group 4.</a:t>
          </a:r>
          <a:endParaRPr lang="en-AU" sz="1100"/>
        </a:p>
      </xdr:txBody>
    </xdr:sp>
    <xdr:clientData/>
  </xdr:twoCellAnchor>
  <xdr:twoCellAnchor>
    <xdr:from>
      <xdr:col>1</xdr:col>
      <xdr:colOff>635000</xdr:colOff>
      <xdr:row>16</xdr:row>
      <xdr:rowOff>12700</xdr:rowOff>
    </xdr:from>
    <xdr:to>
      <xdr:col>2</xdr:col>
      <xdr:colOff>1365250</xdr:colOff>
      <xdr:row>19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88C93EF-F4FF-4B5E-8D04-AF44913C74B7}"/>
            </a:ext>
          </a:extLst>
        </xdr:cNvPr>
        <xdr:cNvSpPr txBox="1"/>
      </xdr:nvSpPr>
      <xdr:spPr>
        <a:xfrm>
          <a:off x="2146300" y="7937500"/>
          <a:ext cx="2241550" cy="1473200"/>
        </a:xfrm>
        <a:prstGeom prst="wedgeRectCallout">
          <a:avLst>
            <a:gd name="adj1" fmla="val 22846"/>
            <a:gd name="adj2" fmla="val -78670"/>
          </a:avLst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Add any new patients identified</a:t>
          </a:r>
          <a:r>
            <a:rPr lang="en-AU" sz="1100" baseline="0"/>
            <a:t> through extra PDSA/s since last data submission (Timepoint 1).</a:t>
          </a:r>
        </a:p>
        <a:p>
          <a:r>
            <a:rPr lang="en-AU" sz="1100" baseline="0"/>
            <a:t> For example, if in your first PDSA/s you identified 15 patients to be recalled, and since then you've found 5 more, your total would be 15+5=20</a:t>
          </a:r>
          <a:endParaRPr lang="en-AU" sz="1100"/>
        </a:p>
      </xdr:txBody>
    </xdr:sp>
    <xdr:clientData/>
  </xdr:twoCellAnchor>
  <xdr:twoCellAnchor>
    <xdr:from>
      <xdr:col>3</xdr:col>
      <xdr:colOff>1301750</xdr:colOff>
      <xdr:row>14</xdr:row>
      <xdr:rowOff>393700</xdr:rowOff>
    </xdr:from>
    <xdr:to>
      <xdr:col>5</xdr:col>
      <xdr:colOff>520700</xdr:colOff>
      <xdr:row>16</xdr:row>
      <xdr:rowOff>88900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6A78408-8BC7-48D2-B409-4F98C7007BAE}"/>
            </a:ext>
          </a:extLst>
        </xdr:cNvPr>
        <xdr:cNvSpPr txBox="1"/>
      </xdr:nvSpPr>
      <xdr:spPr>
        <a:xfrm>
          <a:off x="5835650" y="7486650"/>
          <a:ext cx="2241550" cy="6858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Continue adding any new patients (identified through PDSA/s) tested, treated, SVR</a:t>
          </a:r>
          <a:r>
            <a:rPr lang="en-AU" sz="1100" baseline="0"/>
            <a:t> 4 or 12</a:t>
          </a:r>
          <a:r>
            <a:rPr lang="en-AU" sz="1100"/>
            <a:t> to this</a:t>
          </a:r>
          <a:r>
            <a:rPr lang="en-AU" sz="1100" baseline="0"/>
            <a:t> section. </a:t>
          </a:r>
          <a:endParaRPr lang="en-AU" sz="1100"/>
        </a:p>
      </xdr:txBody>
    </xdr:sp>
    <xdr:clientData/>
  </xdr:twoCellAnchor>
  <xdr:twoCellAnchor>
    <xdr:from>
      <xdr:col>7</xdr:col>
      <xdr:colOff>209550</xdr:colOff>
      <xdr:row>2</xdr:row>
      <xdr:rowOff>120650</xdr:rowOff>
    </xdr:from>
    <xdr:to>
      <xdr:col>8</xdr:col>
      <xdr:colOff>635000</xdr:colOff>
      <xdr:row>3</xdr:row>
      <xdr:rowOff>82550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FB5B758-496F-4B02-A2B3-525EB1902EC1}"/>
            </a:ext>
          </a:extLst>
        </xdr:cNvPr>
        <xdr:cNvSpPr txBox="1"/>
      </xdr:nvSpPr>
      <xdr:spPr>
        <a:xfrm>
          <a:off x="10788650" y="1111250"/>
          <a:ext cx="1936750" cy="647700"/>
        </a:xfrm>
        <a:prstGeom prst="wedgeRectCallout">
          <a:avLst>
            <a:gd name="adj1" fmla="val -90013"/>
            <a:gd name="adj2" fmla="val -7108"/>
          </a:avLst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This column should fill automatically. You don't need to put</a:t>
          </a:r>
          <a:r>
            <a:rPr lang="en-AU" sz="1100" baseline="0"/>
            <a:t> anything here.</a:t>
          </a:r>
          <a:endParaRPr lang="en-AU" sz="1100"/>
        </a:p>
      </xdr:txBody>
    </xdr:sp>
    <xdr:clientData/>
  </xdr:twoCellAnchor>
  <xdr:twoCellAnchor>
    <xdr:from>
      <xdr:col>5</xdr:col>
      <xdr:colOff>1162050</xdr:colOff>
      <xdr:row>6</xdr:row>
      <xdr:rowOff>107950</xdr:rowOff>
    </xdr:from>
    <xdr:to>
      <xdr:col>6</xdr:col>
      <xdr:colOff>895350</xdr:colOff>
      <xdr:row>8</xdr:row>
      <xdr:rowOff>114300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E7FC224-56AF-4288-BCA8-A49B30B9C623}"/>
            </a:ext>
          </a:extLst>
        </xdr:cNvPr>
        <xdr:cNvSpPr txBox="1"/>
      </xdr:nvSpPr>
      <xdr:spPr>
        <a:xfrm>
          <a:off x="8718550" y="2959100"/>
          <a:ext cx="1244600" cy="996950"/>
        </a:xfrm>
        <a:prstGeom prst="wedgeRectCallout">
          <a:avLst>
            <a:gd name="adj1" fmla="val -72857"/>
            <a:gd name="adj2" fmla="val -14281"/>
          </a:avLst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If no patients have a positive RNA result, these numbers should</a:t>
          </a:r>
          <a:r>
            <a:rPr lang="en-AU" sz="1100" baseline="0"/>
            <a:t> also be 0.</a:t>
          </a:r>
          <a:endParaRPr lang="en-AU" sz="1100"/>
        </a:p>
      </xdr:txBody>
    </xdr:sp>
    <xdr:clientData/>
  </xdr:twoCellAnchor>
  <xdr:twoCellAnchor>
    <xdr:from>
      <xdr:col>3</xdr:col>
      <xdr:colOff>317500</xdr:colOff>
      <xdr:row>2</xdr:row>
      <xdr:rowOff>393700</xdr:rowOff>
    </xdr:from>
    <xdr:to>
      <xdr:col>4</xdr:col>
      <xdr:colOff>984250</xdr:colOff>
      <xdr:row>4</xdr:row>
      <xdr:rowOff>19050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8645C8B-0994-4801-9B10-C7E4578D4CFD}"/>
            </a:ext>
          </a:extLst>
        </xdr:cNvPr>
        <xdr:cNvSpPr txBox="1"/>
      </xdr:nvSpPr>
      <xdr:spPr>
        <a:xfrm>
          <a:off x="4851400" y="1504950"/>
          <a:ext cx="2178050" cy="806450"/>
        </a:xfrm>
        <a:prstGeom prst="wedgeRectCallout">
          <a:avLst>
            <a:gd name="adj1" fmla="val 35888"/>
            <a:gd name="adj2" fmla="val 62284"/>
          </a:avLst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/>
            <a:t>Add any Chronic hepatitis C patients from baseline that started on treatment since last data submission (Timepoint 1).</a:t>
          </a:r>
          <a:endParaRPr lang="en-AU" sz="1100"/>
        </a:p>
      </xdr:txBody>
    </xdr:sp>
    <xdr:clientData/>
  </xdr:twoCellAnchor>
  <xdr:twoCellAnchor>
    <xdr:from>
      <xdr:col>5</xdr:col>
      <xdr:colOff>44450</xdr:colOff>
      <xdr:row>0</xdr:row>
      <xdr:rowOff>50800</xdr:rowOff>
    </xdr:from>
    <xdr:to>
      <xdr:col>6</xdr:col>
      <xdr:colOff>711200</xdr:colOff>
      <xdr:row>1</xdr:row>
      <xdr:rowOff>381000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AB6EF67-2E2B-43E3-8BBB-B86E2EA975BD}"/>
            </a:ext>
          </a:extLst>
        </xdr:cNvPr>
        <xdr:cNvSpPr txBox="1"/>
      </xdr:nvSpPr>
      <xdr:spPr>
        <a:xfrm>
          <a:off x="7600950" y="50800"/>
          <a:ext cx="2178050" cy="946150"/>
        </a:xfrm>
        <a:prstGeom prst="wedgeRectCallout">
          <a:avLst>
            <a:gd name="adj1" fmla="val -20964"/>
            <a:gd name="adj2" fmla="val 81772"/>
          </a:avLst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/>
            <a:t>Add any patients with a negative RNA test between 4 and 12 weeks after completing treatment 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since last data submission (Timepoint 1). Br</a:t>
          </a:r>
          <a:r>
            <a:rPr lang="en-AU" sz="1100" baseline="0"/>
            <a:t>oken down by group.</a:t>
          </a:r>
          <a:endParaRPr lang="en-AU" sz="1100"/>
        </a:p>
      </xdr:txBody>
    </xdr:sp>
    <xdr:clientData/>
  </xdr:twoCellAnchor>
  <xdr:twoCellAnchor>
    <xdr:from>
      <xdr:col>1</xdr:col>
      <xdr:colOff>736600</xdr:colOff>
      <xdr:row>5</xdr:row>
      <xdr:rowOff>82550</xdr:rowOff>
    </xdr:from>
    <xdr:to>
      <xdr:col>3</xdr:col>
      <xdr:colOff>190500</xdr:colOff>
      <xdr:row>7</xdr:row>
      <xdr:rowOff>393700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2C362CF-FC42-4528-B7C3-DBED20330CDF}"/>
            </a:ext>
          </a:extLst>
        </xdr:cNvPr>
        <xdr:cNvSpPr txBox="1"/>
      </xdr:nvSpPr>
      <xdr:spPr>
        <a:xfrm>
          <a:off x="2247900" y="3028950"/>
          <a:ext cx="2476500" cy="990600"/>
        </a:xfrm>
        <a:prstGeom prst="wedgeRectCallout">
          <a:avLst>
            <a:gd name="adj1" fmla="val 65988"/>
            <a:gd name="adj2" fmla="val 31736"/>
          </a:avLst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Of patients </a:t>
          </a:r>
          <a:r>
            <a:rPr lang="en-AU" sz="1100" baseline="0"/>
            <a:t>whose hepatitis C status is unknown at baseline, add any who received testing, started treatment, and with SVR 4 or 12 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since last data submission (Timepoint 1).</a:t>
          </a:r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2044A-243B-4C21-BA32-FE6D5A16108D}">
  <dimension ref="A1:BG42"/>
  <sheetViews>
    <sheetView topLeftCell="T3" zoomScale="26" zoomScaleNormal="26" workbookViewId="0">
      <selection activeCell="AZ4" sqref="AZ4:AZ6"/>
    </sheetView>
  </sheetViews>
  <sheetFormatPr defaultRowHeight="14.45"/>
  <cols>
    <col min="1" max="1" width="23.28515625" customWidth="1"/>
    <col min="2" max="2" width="31.5703125" customWidth="1"/>
    <col min="3" max="3" width="52.28515625" customWidth="1"/>
    <col min="4" max="4" width="54.28515625" customWidth="1"/>
    <col min="5" max="5" width="46.85546875" customWidth="1"/>
    <col min="6" max="7" width="20.140625" customWidth="1"/>
    <col min="8" max="9" width="17.140625" customWidth="1"/>
    <col min="10" max="10" width="21" customWidth="1"/>
    <col min="11" max="12" width="17.140625" customWidth="1"/>
    <col min="13" max="13" width="22.140625" customWidth="1"/>
    <col min="14" max="15" width="17.140625" customWidth="1"/>
    <col min="16" max="16" width="21.140625" customWidth="1"/>
    <col min="17" max="18" width="17.140625" customWidth="1"/>
    <col min="19" max="19" width="20.140625" customWidth="1"/>
    <col min="20" max="21" width="17.140625" customWidth="1"/>
    <col min="22" max="22" width="20.7109375" customWidth="1"/>
    <col min="23" max="24" width="17.140625" customWidth="1"/>
    <col min="25" max="25" width="22.28515625" customWidth="1"/>
    <col min="26" max="27" width="17.42578125" customWidth="1"/>
    <col min="28" max="28" width="20.42578125" customWidth="1"/>
    <col min="29" max="29" width="17.85546875" customWidth="1"/>
    <col min="30" max="30" width="17.42578125" customWidth="1"/>
    <col min="31" max="31" width="21.28515625" customWidth="1"/>
    <col min="32" max="33" width="17.42578125" customWidth="1"/>
    <col min="34" max="34" width="20.42578125" customWidth="1"/>
    <col min="35" max="36" width="17.42578125" customWidth="1"/>
    <col min="37" max="37" width="20.5703125" customWidth="1"/>
    <col min="38" max="39" width="17.42578125" customWidth="1"/>
    <col min="40" max="40" width="20.42578125" customWidth="1"/>
    <col min="41" max="42" width="17.42578125" customWidth="1"/>
    <col min="43" max="43" width="20.5703125" customWidth="1"/>
    <col min="44" max="44" width="59.7109375" customWidth="1"/>
    <col min="45" max="45" width="60.85546875" customWidth="1"/>
    <col min="46" max="46" width="20.140625" customWidth="1"/>
    <col min="47" max="47" width="31.28515625" customWidth="1"/>
    <col min="48" max="48" width="31.42578125" customWidth="1"/>
    <col min="49" max="49" width="42.7109375" customWidth="1"/>
    <col min="50" max="50" width="28.85546875" customWidth="1"/>
    <col min="51" max="51" width="61.42578125" customWidth="1"/>
    <col min="52" max="52" width="67.28515625" customWidth="1"/>
    <col min="53" max="53" width="22" customWidth="1"/>
    <col min="54" max="54" width="36.140625" customWidth="1"/>
    <col min="55" max="55" width="31.140625" customWidth="1"/>
    <col min="56" max="56" width="44.7109375" customWidth="1"/>
    <col min="57" max="57" width="28.28515625" customWidth="1"/>
  </cols>
  <sheetData>
    <row r="1" spans="1:57" s="13" customFormat="1" ht="39.6" customHeight="1" thickBot="1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9"/>
      <c r="AR1" s="361" t="s">
        <v>1</v>
      </c>
      <c r="AS1" s="362"/>
      <c r="AT1" s="362"/>
      <c r="AU1" s="362"/>
      <c r="AV1" s="362"/>
      <c r="AW1" s="362"/>
      <c r="AX1" s="363"/>
      <c r="AY1" s="247" t="s">
        <v>2</v>
      </c>
      <c r="AZ1" s="248"/>
      <c r="BA1" s="248"/>
      <c r="BB1" s="248"/>
      <c r="BC1" s="248"/>
      <c r="BD1" s="248"/>
      <c r="BE1" s="249"/>
    </row>
    <row r="2" spans="1:57" s="14" customFormat="1" ht="161.1" customHeight="1" thickTop="1" thickBot="1">
      <c r="A2" s="240" t="s">
        <v>3</v>
      </c>
      <c r="B2" s="240"/>
      <c r="C2" s="241"/>
      <c r="D2" s="242" t="s">
        <v>4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3"/>
      <c r="AR2" s="358" t="s">
        <v>5</v>
      </c>
      <c r="AS2" s="359"/>
      <c r="AT2" s="359"/>
      <c r="AU2" s="359"/>
      <c r="AV2" s="359"/>
      <c r="AW2" s="359"/>
      <c r="AX2" s="360"/>
      <c r="AY2" s="244" t="s">
        <v>5</v>
      </c>
      <c r="AZ2" s="245"/>
      <c r="BA2" s="245"/>
      <c r="BB2" s="245"/>
      <c r="BC2" s="245"/>
      <c r="BD2" s="245"/>
      <c r="BE2" s="246"/>
    </row>
    <row r="3" spans="1:57" s="12" customFormat="1" ht="140.25" customHeight="1" thickTop="1">
      <c r="A3" s="15" t="s">
        <v>6</v>
      </c>
      <c r="B3" s="16" t="s">
        <v>7</v>
      </c>
      <c r="C3" s="17" t="s">
        <v>8</v>
      </c>
      <c r="D3" s="19" t="s">
        <v>9</v>
      </c>
      <c r="E3" s="20" t="s">
        <v>10</v>
      </c>
      <c r="F3" s="20" t="s">
        <v>11</v>
      </c>
      <c r="G3" s="211"/>
      <c r="H3" s="250" t="s">
        <v>12</v>
      </c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/>
      <c r="Z3" s="253" t="s">
        <v>13</v>
      </c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5"/>
      <c r="AR3" s="95" t="s">
        <v>14</v>
      </c>
      <c r="AS3" s="19" t="s">
        <v>10</v>
      </c>
      <c r="AT3" s="20" t="s">
        <v>11</v>
      </c>
      <c r="AU3" s="18" t="s">
        <v>15</v>
      </c>
      <c r="AV3" s="21" t="s">
        <v>16</v>
      </c>
      <c r="AW3" s="21" t="s">
        <v>17</v>
      </c>
      <c r="AX3" s="22" t="s">
        <v>18</v>
      </c>
      <c r="AY3" s="85" t="s">
        <v>14</v>
      </c>
      <c r="AZ3" s="96" t="s">
        <v>10</v>
      </c>
      <c r="BA3" s="20" t="s">
        <v>11</v>
      </c>
      <c r="BB3" s="18" t="s">
        <v>15</v>
      </c>
      <c r="BC3" s="21" t="s">
        <v>16</v>
      </c>
      <c r="BD3" s="21" t="s">
        <v>17</v>
      </c>
      <c r="BE3" s="22" t="s">
        <v>18</v>
      </c>
    </row>
    <row r="4" spans="1:57" s="12" customFormat="1" ht="54" customHeight="1">
      <c r="A4" s="256">
        <v>0</v>
      </c>
      <c r="B4" s="256" t="s">
        <v>19</v>
      </c>
      <c r="C4" s="259">
        <v>0</v>
      </c>
      <c r="D4" s="262">
        <v>0</v>
      </c>
      <c r="E4" s="265" t="s">
        <v>20</v>
      </c>
      <c r="F4" s="266">
        <v>0</v>
      </c>
      <c r="G4" s="212"/>
      <c r="H4" s="269" t="s">
        <v>21</v>
      </c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1"/>
      <c r="Z4" s="272" t="s">
        <v>21</v>
      </c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  <c r="AR4" s="91"/>
      <c r="AS4" s="273" t="s">
        <v>20</v>
      </c>
      <c r="AT4" s="276">
        <f>F4</f>
        <v>0</v>
      </c>
      <c r="AU4" s="279"/>
      <c r="AV4" s="256">
        <v>0</v>
      </c>
      <c r="AW4" s="256">
        <v>0</v>
      </c>
      <c r="AX4" s="369">
        <f>AT4-AV4</f>
        <v>0</v>
      </c>
      <c r="AY4" s="88"/>
      <c r="AZ4" s="329" t="s">
        <v>20</v>
      </c>
      <c r="BA4" s="332">
        <v>0</v>
      </c>
      <c r="BB4" s="279"/>
      <c r="BC4" s="262">
        <v>0</v>
      </c>
      <c r="BD4" s="256">
        <v>0</v>
      </c>
      <c r="BE4" s="369">
        <f>BA4-BC4</f>
        <v>0</v>
      </c>
    </row>
    <row r="5" spans="1:57" s="12" customFormat="1" ht="123.95" customHeight="1">
      <c r="A5" s="257"/>
      <c r="B5" s="257"/>
      <c r="C5" s="260"/>
      <c r="D5" s="263"/>
      <c r="E5" s="227"/>
      <c r="F5" s="267"/>
      <c r="G5" s="213"/>
      <c r="H5" s="299" t="s">
        <v>22</v>
      </c>
      <c r="I5" s="292"/>
      <c r="J5" s="292"/>
      <c r="K5" s="292"/>
      <c r="L5" s="292"/>
      <c r="M5" s="293"/>
      <c r="N5" s="291" t="s">
        <v>23</v>
      </c>
      <c r="O5" s="292"/>
      <c r="P5" s="292"/>
      <c r="Q5" s="292"/>
      <c r="R5" s="292"/>
      <c r="S5" s="293"/>
      <c r="T5" s="294" t="s">
        <v>24</v>
      </c>
      <c r="U5" s="295"/>
      <c r="V5" s="295"/>
      <c r="W5" s="295"/>
      <c r="X5" s="295"/>
      <c r="Y5" s="296"/>
      <c r="Z5" s="297" t="s">
        <v>22</v>
      </c>
      <c r="AA5" s="292"/>
      <c r="AB5" s="292"/>
      <c r="AC5" s="292"/>
      <c r="AD5" s="292"/>
      <c r="AE5" s="293"/>
      <c r="AF5" s="291" t="s">
        <v>23</v>
      </c>
      <c r="AG5" s="292"/>
      <c r="AH5" s="292"/>
      <c r="AI5" s="292"/>
      <c r="AJ5" s="292"/>
      <c r="AK5" s="298"/>
      <c r="AL5" s="299" t="s">
        <v>24</v>
      </c>
      <c r="AM5" s="292"/>
      <c r="AN5" s="292"/>
      <c r="AO5" s="292"/>
      <c r="AP5" s="292"/>
      <c r="AQ5" s="300"/>
      <c r="AR5" s="87"/>
      <c r="AS5" s="274"/>
      <c r="AT5" s="277"/>
      <c r="AU5" s="280"/>
      <c r="AV5" s="257"/>
      <c r="AW5" s="257"/>
      <c r="AX5" s="370"/>
      <c r="AY5" s="89"/>
      <c r="AZ5" s="330"/>
      <c r="BA5" s="333"/>
      <c r="BB5" s="280"/>
      <c r="BC5" s="263"/>
      <c r="BD5" s="257"/>
      <c r="BE5" s="370"/>
    </row>
    <row r="6" spans="1:57" s="12" customFormat="1" ht="45.75" customHeight="1">
      <c r="A6" s="257"/>
      <c r="B6" s="257"/>
      <c r="C6" s="260"/>
      <c r="D6" s="263"/>
      <c r="E6" s="228"/>
      <c r="F6" s="268"/>
      <c r="G6" s="213"/>
      <c r="H6" s="301">
        <v>0</v>
      </c>
      <c r="I6" s="302"/>
      <c r="J6" s="302"/>
      <c r="K6" s="302"/>
      <c r="L6" s="302"/>
      <c r="M6" s="303"/>
      <c r="N6" s="304">
        <v>0</v>
      </c>
      <c r="O6" s="302"/>
      <c r="P6" s="302"/>
      <c r="Q6" s="302"/>
      <c r="R6" s="302"/>
      <c r="S6" s="303"/>
      <c r="T6" s="304">
        <v>0</v>
      </c>
      <c r="U6" s="302"/>
      <c r="V6" s="302"/>
      <c r="W6" s="302"/>
      <c r="X6" s="302"/>
      <c r="Y6" s="305"/>
      <c r="Z6" s="306">
        <v>0</v>
      </c>
      <c r="AA6" s="302"/>
      <c r="AB6" s="302"/>
      <c r="AC6" s="302"/>
      <c r="AD6" s="302"/>
      <c r="AE6" s="303"/>
      <c r="AF6" s="304">
        <v>0</v>
      </c>
      <c r="AG6" s="302"/>
      <c r="AH6" s="302"/>
      <c r="AI6" s="302"/>
      <c r="AJ6" s="302"/>
      <c r="AK6" s="307"/>
      <c r="AL6" s="301">
        <v>0</v>
      </c>
      <c r="AM6" s="302"/>
      <c r="AN6" s="302"/>
      <c r="AO6" s="302"/>
      <c r="AP6" s="302"/>
      <c r="AQ6" s="305"/>
      <c r="AR6" s="89"/>
      <c r="AS6" s="275"/>
      <c r="AT6" s="278"/>
      <c r="AU6" s="281"/>
      <c r="AV6" s="282"/>
      <c r="AW6" s="282"/>
      <c r="AX6" s="371"/>
      <c r="AY6" s="90"/>
      <c r="AZ6" s="372"/>
      <c r="BA6" s="373"/>
      <c r="BB6" s="281"/>
      <c r="BC6" s="374"/>
      <c r="BD6" s="282"/>
      <c r="BE6" s="371"/>
    </row>
    <row r="7" spans="1:57" s="12" customFormat="1" ht="56.1" customHeight="1">
      <c r="A7" s="257"/>
      <c r="B7" s="257"/>
      <c r="C7" s="260"/>
      <c r="D7" s="263"/>
      <c r="E7" s="226" t="s">
        <v>25</v>
      </c>
      <c r="F7" s="229">
        <v>0</v>
      </c>
      <c r="G7" s="214"/>
      <c r="H7" s="232" t="s">
        <v>26</v>
      </c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4"/>
      <c r="Z7" s="235" t="s">
        <v>26</v>
      </c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7"/>
      <c r="AR7" s="92"/>
      <c r="AS7" s="336" t="s">
        <v>25</v>
      </c>
      <c r="AT7" s="376">
        <f>F7</f>
        <v>0</v>
      </c>
      <c r="AU7" s="126" t="s">
        <v>27</v>
      </c>
      <c r="AV7" s="127" t="s">
        <v>27</v>
      </c>
      <c r="AW7" s="128" t="s">
        <v>27</v>
      </c>
      <c r="AX7" s="369">
        <f>AT7-AU8-AU10</f>
        <v>0</v>
      </c>
      <c r="AY7" s="88"/>
      <c r="AZ7" s="329" t="s">
        <v>25</v>
      </c>
      <c r="BA7" s="332">
        <v>0</v>
      </c>
      <c r="BB7" s="126" t="s">
        <v>27</v>
      </c>
      <c r="BC7" s="130" t="s">
        <v>27</v>
      </c>
      <c r="BD7" s="128" t="s">
        <v>27</v>
      </c>
      <c r="BE7" s="369">
        <f>BA7-BB8-BB10</f>
        <v>0</v>
      </c>
    </row>
    <row r="8" spans="1:57" s="12" customFormat="1" ht="44.1" customHeight="1">
      <c r="A8" s="257"/>
      <c r="B8" s="257"/>
      <c r="C8" s="260"/>
      <c r="D8" s="263"/>
      <c r="E8" s="227"/>
      <c r="F8" s="230"/>
      <c r="G8" s="214"/>
      <c r="H8" s="309" t="s">
        <v>28</v>
      </c>
      <c r="I8" s="310"/>
      <c r="J8" s="311"/>
      <c r="K8" s="309" t="s">
        <v>29</v>
      </c>
      <c r="L8" s="310"/>
      <c r="M8" s="324"/>
      <c r="N8" s="325" t="s">
        <v>28</v>
      </c>
      <c r="O8" s="310"/>
      <c r="P8" s="311"/>
      <c r="Q8" s="309" t="s">
        <v>29</v>
      </c>
      <c r="R8" s="310"/>
      <c r="S8" s="324"/>
      <c r="T8" s="325" t="s">
        <v>28</v>
      </c>
      <c r="U8" s="310"/>
      <c r="V8" s="311"/>
      <c r="W8" s="309" t="s">
        <v>29</v>
      </c>
      <c r="X8" s="310"/>
      <c r="Y8" s="326"/>
      <c r="Z8" s="327" t="s">
        <v>28</v>
      </c>
      <c r="AA8" s="310"/>
      <c r="AB8" s="311"/>
      <c r="AC8" s="309" t="s">
        <v>29</v>
      </c>
      <c r="AD8" s="310"/>
      <c r="AE8" s="324"/>
      <c r="AF8" s="325" t="s">
        <v>28</v>
      </c>
      <c r="AG8" s="310"/>
      <c r="AH8" s="311"/>
      <c r="AI8" s="309" t="s">
        <v>29</v>
      </c>
      <c r="AJ8" s="310"/>
      <c r="AK8" s="311"/>
      <c r="AL8" s="309" t="s">
        <v>28</v>
      </c>
      <c r="AM8" s="310"/>
      <c r="AN8" s="311"/>
      <c r="AO8" s="312" t="s">
        <v>29</v>
      </c>
      <c r="AP8" s="313"/>
      <c r="AQ8" s="314"/>
      <c r="AR8" s="87"/>
      <c r="AS8" s="337"/>
      <c r="AT8" s="352"/>
      <c r="AU8" s="97">
        <v>0</v>
      </c>
      <c r="AV8" s="23">
        <v>0</v>
      </c>
      <c r="AW8" s="23">
        <v>0</v>
      </c>
      <c r="AX8" s="370"/>
      <c r="AY8" s="89"/>
      <c r="AZ8" s="330"/>
      <c r="BA8" s="333"/>
      <c r="BB8" s="131">
        <v>0</v>
      </c>
      <c r="BC8" s="132">
        <v>0</v>
      </c>
      <c r="BD8" s="133">
        <v>0</v>
      </c>
      <c r="BE8" s="370"/>
    </row>
    <row r="9" spans="1:57" s="12" customFormat="1" ht="43.5" customHeight="1">
      <c r="A9" s="257"/>
      <c r="B9" s="257"/>
      <c r="C9" s="260"/>
      <c r="D9" s="263"/>
      <c r="E9" s="227"/>
      <c r="F9" s="230"/>
      <c r="G9" s="214"/>
      <c r="H9" s="283">
        <v>0</v>
      </c>
      <c r="I9" s="284"/>
      <c r="J9" s="285"/>
      <c r="K9" s="283">
        <v>0</v>
      </c>
      <c r="L9" s="284"/>
      <c r="M9" s="315"/>
      <c r="N9" s="319">
        <v>0</v>
      </c>
      <c r="O9" s="284"/>
      <c r="P9" s="285"/>
      <c r="Q9" s="283">
        <v>0</v>
      </c>
      <c r="R9" s="284"/>
      <c r="S9" s="315"/>
      <c r="T9" s="319">
        <v>0</v>
      </c>
      <c r="U9" s="284"/>
      <c r="V9" s="285"/>
      <c r="W9" s="283">
        <v>0</v>
      </c>
      <c r="X9" s="284"/>
      <c r="Y9" s="289"/>
      <c r="Z9" s="322">
        <v>0</v>
      </c>
      <c r="AA9" s="284"/>
      <c r="AB9" s="285"/>
      <c r="AC9" s="283">
        <v>0</v>
      </c>
      <c r="AD9" s="284"/>
      <c r="AE9" s="315"/>
      <c r="AF9" s="319">
        <v>0</v>
      </c>
      <c r="AG9" s="284"/>
      <c r="AH9" s="285"/>
      <c r="AI9" s="283">
        <v>0</v>
      </c>
      <c r="AJ9" s="284"/>
      <c r="AK9" s="285"/>
      <c r="AL9" s="283">
        <v>0</v>
      </c>
      <c r="AM9" s="284"/>
      <c r="AN9" s="285"/>
      <c r="AO9" s="283">
        <v>0</v>
      </c>
      <c r="AP9" s="284"/>
      <c r="AQ9" s="289"/>
      <c r="AR9" s="89"/>
      <c r="AS9" s="337"/>
      <c r="AT9" s="352"/>
      <c r="AU9" s="129" t="s">
        <v>30</v>
      </c>
      <c r="AV9" s="81"/>
      <c r="AW9" s="81"/>
      <c r="AX9" s="370"/>
      <c r="AY9" s="89"/>
      <c r="AZ9" s="330"/>
      <c r="BA9" s="333"/>
      <c r="BB9" s="129" t="s">
        <v>30</v>
      </c>
      <c r="BC9" s="82"/>
      <c r="BD9" s="81"/>
      <c r="BE9" s="370"/>
    </row>
    <row r="10" spans="1:57" s="12" customFormat="1" ht="48.95" customHeight="1">
      <c r="A10" s="257"/>
      <c r="B10" s="257"/>
      <c r="C10" s="260"/>
      <c r="D10" s="263"/>
      <c r="E10" s="228"/>
      <c r="F10" s="231"/>
      <c r="G10" s="214"/>
      <c r="H10" s="286"/>
      <c r="I10" s="287"/>
      <c r="J10" s="288"/>
      <c r="K10" s="316"/>
      <c r="L10" s="317"/>
      <c r="M10" s="318"/>
      <c r="N10" s="320"/>
      <c r="O10" s="287"/>
      <c r="P10" s="288"/>
      <c r="Q10" s="286"/>
      <c r="R10" s="287"/>
      <c r="S10" s="321"/>
      <c r="T10" s="320"/>
      <c r="U10" s="287"/>
      <c r="V10" s="288"/>
      <c r="W10" s="286"/>
      <c r="X10" s="287"/>
      <c r="Y10" s="290"/>
      <c r="Z10" s="323"/>
      <c r="AA10" s="287"/>
      <c r="AB10" s="288"/>
      <c r="AC10" s="286"/>
      <c r="AD10" s="287"/>
      <c r="AE10" s="321"/>
      <c r="AF10" s="320"/>
      <c r="AG10" s="287"/>
      <c r="AH10" s="288"/>
      <c r="AI10" s="286"/>
      <c r="AJ10" s="287"/>
      <c r="AK10" s="288"/>
      <c r="AL10" s="286"/>
      <c r="AM10" s="287"/>
      <c r="AN10" s="288"/>
      <c r="AO10" s="286"/>
      <c r="AP10" s="287"/>
      <c r="AQ10" s="290"/>
      <c r="AR10" s="89"/>
      <c r="AS10" s="375"/>
      <c r="AT10" s="377"/>
      <c r="AU10" s="97">
        <v>0</v>
      </c>
      <c r="AV10" s="81"/>
      <c r="AW10" s="81"/>
      <c r="AX10" s="371"/>
      <c r="AY10" s="90"/>
      <c r="AZ10" s="372"/>
      <c r="BA10" s="373"/>
      <c r="BB10" s="134">
        <v>0</v>
      </c>
      <c r="BC10" s="83"/>
      <c r="BD10" s="84"/>
      <c r="BE10" s="371"/>
    </row>
    <row r="11" spans="1:57" s="12" customFormat="1" ht="52.5" customHeight="1">
      <c r="A11" s="257"/>
      <c r="B11" s="257"/>
      <c r="C11" s="260"/>
      <c r="D11" s="263"/>
      <c r="E11" s="265" t="s">
        <v>31</v>
      </c>
      <c r="F11" s="266">
        <v>0</v>
      </c>
      <c r="G11" s="213"/>
      <c r="H11" s="232" t="s">
        <v>32</v>
      </c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4"/>
      <c r="Z11" s="308" t="s">
        <v>33</v>
      </c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4"/>
      <c r="AR11" s="92"/>
      <c r="AS11" s="336" t="s">
        <v>34</v>
      </c>
      <c r="AT11" s="276">
        <f>F11</f>
        <v>0</v>
      </c>
      <c r="AU11" s="279"/>
      <c r="AV11" s="341"/>
      <c r="AW11" s="341"/>
      <c r="AX11" s="344"/>
      <c r="AY11" s="86"/>
      <c r="AZ11" s="329" t="s">
        <v>34</v>
      </c>
      <c r="BA11" s="332">
        <v>0</v>
      </c>
      <c r="BB11" s="279"/>
      <c r="BC11" s="364"/>
      <c r="BD11" s="341"/>
      <c r="BE11" s="344"/>
    </row>
    <row r="12" spans="1:57" s="12" customFormat="1" ht="102.95" customHeight="1">
      <c r="A12" s="257"/>
      <c r="B12" s="257"/>
      <c r="C12" s="260"/>
      <c r="D12" s="263"/>
      <c r="E12" s="227"/>
      <c r="F12" s="267"/>
      <c r="G12" s="213"/>
      <c r="H12" s="112" t="s">
        <v>35</v>
      </c>
      <c r="I12" s="113" t="s">
        <v>36</v>
      </c>
      <c r="J12" s="114" t="s">
        <v>37</v>
      </c>
      <c r="K12" s="115" t="s">
        <v>35</v>
      </c>
      <c r="L12" s="116" t="s">
        <v>36</v>
      </c>
      <c r="M12" s="117" t="s">
        <v>37</v>
      </c>
      <c r="N12" s="118" t="s">
        <v>35</v>
      </c>
      <c r="O12" s="113" t="s">
        <v>36</v>
      </c>
      <c r="P12" s="114" t="s">
        <v>37</v>
      </c>
      <c r="Q12" s="119" t="s">
        <v>35</v>
      </c>
      <c r="R12" s="116" t="s">
        <v>36</v>
      </c>
      <c r="S12" s="120" t="s">
        <v>37</v>
      </c>
      <c r="T12" s="121" t="s">
        <v>35</v>
      </c>
      <c r="U12" s="116" t="s">
        <v>36</v>
      </c>
      <c r="V12" s="114" t="s">
        <v>37</v>
      </c>
      <c r="W12" s="112" t="s">
        <v>35</v>
      </c>
      <c r="X12" s="116" t="s">
        <v>36</v>
      </c>
      <c r="Y12" s="122" t="s">
        <v>37</v>
      </c>
      <c r="Z12" s="123" t="s">
        <v>35</v>
      </c>
      <c r="AA12" s="113" t="s">
        <v>36</v>
      </c>
      <c r="AB12" s="114" t="s">
        <v>37</v>
      </c>
      <c r="AC12" s="124" t="s">
        <v>35</v>
      </c>
      <c r="AD12" s="116" t="s">
        <v>36</v>
      </c>
      <c r="AE12" s="117" t="s">
        <v>37</v>
      </c>
      <c r="AF12" s="118" t="s">
        <v>35</v>
      </c>
      <c r="AG12" s="113" t="s">
        <v>36</v>
      </c>
      <c r="AH12" s="114" t="s">
        <v>37</v>
      </c>
      <c r="AI12" s="124" t="s">
        <v>35</v>
      </c>
      <c r="AJ12" s="116" t="s">
        <v>36</v>
      </c>
      <c r="AK12" s="114" t="s">
        <v>37</v>
      </c>
      <c r="AL12" s="112" t="s">
        <v>35</v>
      </c>
      <c r="AM12" s="113" t="s">
        <v>36</v>
      </c>
      <c r="AN12" s="114" t="s">
        <v>37</v>
      </c>
      <c r="AO12" s="124" t="s">
        <v>35</v>
      </c>
      <c r="AP12" s="116" t="s">
        <v>36</v>
      </c>
      <c r="AQ12" s="125" t="s">
        <v>37</v>
      </c>
      <c r="AR12" s="93"/>
      <c r="AS12" s="337"/>
      <c r="AT12" s="277"/>
      <c r="AU12" s="280"/>
      <c r="AV12" s="342"/>
      <c r="AW12" s="342"/>
      <c r="AX12" s="345"/>
      <c r="AY12" s="87"/>
      <c r="AZ12" s="330"/>
      <c r="BA12" s="333"/>
      <c r="BB12" s="280"/>
      <c r="BC12" s="365"/>
      <c r="BD12" s="342"/>
      <c r="BE12" s="345"/>
    </row>
    <row r="13" spans="1:57" s="12" customFormat="1" ht="72" customHeight="1">
      <c r="A13" s="258"/>
      <c r="B13" s="258"/>
      <c r="C13" s="261"/>
      <c r="D13" s="264"/>
      <c r="E13" s="356"/>
      <c r="F13" s="357"/>
      <c r="G13" s="215"/>
      <c r="H13" s="63">
        <v>0</v>
      </c>
      <c r="I13" s="63">
        <v>0</v>
      </c>
      <c r="J13" s="64">
        <v>0</v>
      </c>
      <c r="K13" s="65">
        <v>0</v>
      </c>
      <c r="L13" s="63">
        <v>0</v>
      </c>
      <c r="M13" s="66">
        <v>0</v>
      </c>
      <c r="N13" s="67">
        <v>0</v>
      </c>
      <c r="O13" s="146">
        <v>0</v>
      </c>
      <c r="P13" s="69">
        <v>0</v>
      </c>
      <c r="Q13" s="70">
        <v>0</v>
      </c>
      <c r="R13" s="71">
        <v>0</v>
      </c>
      <c r="S13" s="72">
        <v>0</v>
      </c>
      <c r="T13" s="73">
        <v>0</v>
      </c>
      <c r="U13" s="71">
        <v>0</v>
      </c>
      <c r="V13" s="74">
        <v>0</v>
      </c>
      <c r="W13" s="75">
        <v>0</v>
      </c>
      <c r="X13" s="146">
        <v>0</v>
      </c>
      <c r="Y13" s="76">
        <v>0</v>
      </c>
      <c r="Z13" s="77">
        <v>0</v>
      </c>
      <c r="AA13" s="146">
        <v>0</v>
      </c>
      <c r="AB13" s="74">
        <v>0</v>
      </c>
      <c r="AC13" s="78">
        <v>0</v>
      </c>
      <c r="AD13" s="68">
        <v>0</v>
      </c>
      <c r="AE13" s="79">
        <v>0</v>
      </c>
      <c r="AF13" s="68">
        <v>0</v>
      </c>
      <c r="AG13" s="146">
        <v>0</v>
      </c>
      <c r="AH13" s="74">
        <v>0</v>
      </c>
      <c r="AI13" s="70">
        <v>0</v>
      </c>
      <c r="AJ13" s="71">
        <v>0</v>
      </c>
      <c r="AK13" s="74">
        <v>0</v>
      </c>
      <c r="AL13" s="75">
        <v>0</v>
      </c>
      <c r="AM13" s="146">
        <v>0</v>
      </c>
      <c r="AN13" s="74">
        <v>0</v>
      </c>
      <c r="AO13" s="70">
        <v>0</v>
      </c>
      <c r="AP13" s="71">
        <v>0</v>
      </c>
      <c r="AQ13" s="80">
        <v>0</v>
      </c>
      <c r="AR13" s="94"/>
      <c r="AS13" s="338"/>
      <c r="AT13" s="339"/>
      <c r="AU13" s="340"/>
      <c r="AV13" s="343"/>
      <c r="AW13" s="343"/>
      <c r="AX13" s="346"/>
      <c r="AY13" s="87"/>
      <c r="AZ13" s="331"/>
      <c r="BA13" s="334"/>
      <c r="BB13" s="335"/>
      <c r="BC13" s="366"/>
      <c r="BD13" s="367"/>
      <c r="BE13" s="368"/>
    </row>
    <row r="14" spans="1:57" s="12" customFormat="1" ht="72" customHeight="1">
      <c r="A14" s="24"/>
      <c r="B14" s="24"/>
      <c r="C14" s="24"/>
      <c r="D14" s="143"/>
      <c r="E14" s="144"/>
      <c r="F14" s="145"/>
      <c r="G14" s="145"/>
      <c r="H14" s="25"/>
      <c r="I14" s="25"/>
      <c r="J14" s="25"/>
      <c r="K14" s="25"/>
      <c r="L14" s="25"/>
      <c r="M14" s="25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348"/>
      <c r="AS14" s="350" t="s">
        <v>38</v>
      </c>
      <c r="AT14" s="352">
        <v>0</v>
      </c>
      <c r="AU14" s="137" t="s">
        <v>27</v>
      </c>
      <c r="AV14" s="138" t="s">
        <v>27</v>
      </c>
      <c r="AW14" s="139" t="s">
        <v>27</v>
      </c>
      <c r="AX14" s="354">
        <f>AT14-AU15-AU17</f>
        <v>0</v>
      </c>
      <c r="AY14" s="348"/>
      <c r="AZ14" s="350" t="s">
        <v>38</v>
      </c>
      <c r="BA14" s="352">
        <v>0</v>
      </c>
      <c r="BB14" s="137" t="s">
        <v>27</v>
      </c>
      <c r="BC14" s="138" t="s">
        <v>27</v>
      </c>
      <c r="BD14" s="139" t="s">
        <v>27</v>
      </c>
      <c r="BE14" s="354">
        <f>BA14-BB15-BB17</f>
        <v>0</v>
      </c>
    </row>
    <row r="15" spans="1:57" s="12" customFormat="1" ht="58.5" customHeight="1">
      <c r="A15" s="24"/>
      <c r="B15" s="24"/>
      <c r="C15" s="24"/>
      <c r="D15" s="143"/>
      <c r="E15" s="144"/>
      <c r="F15" s="145"/>
      <c r="G15" s="145"/>
      <c r="H15" s="25"/>
      <c r="I15" s="25"/>
      <c r="J15" s="25"/>
      <c r="K15" s="25"/>
      <c r="L15" s="25"/>
      <c r="M15" s="25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348"/>
      <c r="AS15" s="350"/>
      <c r="AT15" s="352"/>
      <c r="AU15" s="4">
        <v>0</v>
      </c>
      <c r="AV15" s="6">
        <v>0</v>
      </c>
      <c r="AW15" s="6">
        <v>0</v>
      </c>
      <c r="AX15" s="354"/>
      <c r="AY15" s="348"/>
      <c r="AZ15" s="350"/>
      <c r="BA15" s="352"/>
      <c r="BB15" s="4">
        <v>0</v>
      </c>
      <c r="BC15" s="6">
        <v>0</v>
      </c>
      <c r="BD15" s="6">
        <v>0</v>
      </c>
      <c r="BE15" s="354"/>
    </row>
    <row r="16" spans="1:57" s="12" customFormat="1" ht="60.6" customHeight="1">
      <c r="A16" s="24"/>
      <c r="B16" s="24"/>
      <c r="C16" s="24"/>
      <c r="D16" s="143"/>
      <c r="E16" s="144"/>
      <c r="F16" s="145"/>
      <c r="G16" s="145"/>
      <c r="H16" s="25"/>
      <c r="I16" s="25"/>
      <c r="J16" s="25"/>
      <c r="K16" s="25"/>
      <c r="L16" s="25"/>
      <c r="M16" s="25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348"/>
      <c r="AS16" s="350"/>
      <c r="AT16" s="352"/>
      <c r="AU16" s="3" t="s">
        <v>30</v>
      </c>
      <c r="AV16" s="135"/>
      <c r="AW16" s="135"/>
      <c r="AX16" s="354"/>
      <c r="AY16" s="348"/>
      <c r="AZ16" s="350"/>
      <c r="BA16" s="352"/>
      <c r="BB16" s="129" t="s">
        <v>30</v>
      </c>
      <c r="BC16" s="135"/>
      <c r="BD16" s="135"/>
      <c r="BE16" s="354"/>
    </row>
    <row r="17" spans="1:59" ht="66.599999999999994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349"/>
      <c r="AS17" s="351"/>
      <c r="AT17" s="353"/>
      <c r="AU17" s="11">
        <v>0</v>
      </c>
      <c r="AV17" s="136"/>
      <c r="AW17" s="136"/>
      <c r="AX17" s="355"/>
      <c r="AY17" s="349"/>
      <c r="AZ17" s="351"/>
      <c r="BA17" s="353"/>
      <c r="BB17" s="11">
        <v>0</v>
      </c>
      <c r="BC17" s="136"/>
      <c r="BD17" s="136"/>
      <c r="BE17" s="355"/>
    </row>
    <row r="18" spans="1:59" ht="15" thickTop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9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:59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9" ht="61.5">
      <c r="A21" s="26"/>
      <c r="B21" s="26"/>
      <c r="C21" s="26"/>
      <c r="D21" s="27" t="s">
        <v>39</v>
      </c>
      <c r="H21" s="27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9" s="33" customFormat="1" ht="90" customHeight="1">
      <c r="A22" s="28"/>
      <c r="B22" s="28"/>
      <c r="C22" s="28"/>
      <c r="D22" s="328" t="str">
        <f>IF(SUM(F4:F13)=D4,"Total is correct","Total is incorrect. Ensure total numbers in column G are equal to the total patient number with hepatitis C audit clinical item added to file")</f>
        <v>Total is correct</v>
      </c>
      <c r="E22" s="328"/>
      <c r="F22" s="328"/>
      <c r="G22" s="29"/>
      <c r="H22" s="328" t="str">
        <f>IF(SUM(H9:M10)=H6,"Total is correct","Total is incorrect. Ensure both figures under &lt;50 years and 50+ years equal the total number of female patients")</f>
        <v>Total is correct</v>
      </c>
      <c r="I22" s="328"/>
      <c r="J22" s="328"/>
      <c r="K22" s="328"/>
      <c r="L22" s="328"/>
      <c r="M22" s="328"/>
      <c r="N22" s="328" t="str">
        <f>IF(SUM(N9:S10)=N6,"Total is correct","Total is incorrect. Ensure both figures under &lt;50 years and 50+ years equal the total number of male patients")</f>
        <v>Total is correct</v>
      </c>
      <c r="O22" s="328"/>
      <c r="P22" s="328"/>
      <c r="Q22" s="328"/>
      <c r="R22" s="328"/>
      <c r="S22" s="328"/>
      <c r="T22" s="328" t="str">
        <f>IF(SUM(T9:Y10)=T6,"Total is correct","Total is incorrect. Ensure both figures under &lt;50 years and 50+ years equal the total number of patients with a gender of other or prefer not to say")</f>
        <v>Total is correct</v>
      </c>
      <c r="U22" s="328"/>
      <c r="V22" s="328"/>
      <c r="W22" s="328"/>
      <c r="X22" s="328"/>
      <c r="Y22" s="328"/>
      <c r="Z22" s="328" t="str">
        <f>IF(SUM(Z9:AE10)=Z6,"Total is correct","Total is incorrect. Ensure both figures under &lt;50 years and 50+ years equal the total number of female patients")</f>
        <v>Total is correct</v>
      </c>
      <c r="AA22" s="328"/>
      <c r="AB22" s="328"/>
      <c r="AC22" s="328"/>
      <c r="AD22" s="328"/>
      <c r="AE22" s="328"/>
      <c r="AF22" s="328" t="str">
        <f>IF(SUM(AF9:AK10)=AF6,"Total is correct","Total is incorrect. Ensure both figures under &lt;50 years and 50+ years equal the total number of male patients")</f>
        <v>Total is correct</v>
      </c>
      <c r="AG22" s="328"/>
      <c r="AH22" s="328"/>
      <c r="AI22" s="328"/>
      <c r="AJ22" s="328"/>
      <c r="AK22" s="328"/>
      <c r="AL22" s="328" t="str">
        <f>IF(SUM(AL9:AQ10)=AL6,"Total is correct","Total is incorrect. Ensure both figures under &lt;50 years and 50+ years equal the total number of patients with a gender of other or prefer not to say")</f>
        <v>Total is correct</v>
      </c>
      <c r="AM22" s="328"/>
      <c r="AN22" s="328"/>
      <c r="AO22" s="328"/>
      <c r="AP22" s="328"/>
      <c r="AQ22" s="328"/>
      <c r="AR22" s="29"/>
      <c r="AS22" s="28"/>
      <c r="AT22" s="28"/>
      <c r="AU22" s="347"/>
      <c r="AV22" s="347"/>
      <c r="AW22" s="347"/>
      <c r="AX22" s="347"/>
      <c r="AY22" s="30"/>
      <c r="AZ22" s="31"/>
      <c r="BA22" s="31"/>
      <c r="BB22" s="347"/>
      <c r="BC22" s="347"/>
      <c r="BD22" s="347"/>
      <c r="BE22" s="347"/>
      <c r="BF22" s="32"/>
      <c r="BG22" s="32"/>
    </row>
    <row r="23" spans="1:59" s="33" customFormat="1" ht="90" customHeight="1">
      <c r="A23" s="28"/>
      <c r="B23" s="28"/>
      <c r="C23" s="28"/>
      <c r="D23" s="28"/>
      <c r="H23" s="328" t="str">
        <f>IF(SUM(H13:J13)=H9,"Total is correct","Total is incorrect. Ensure all figures for Indigenous status for those patients &lt;50 years are equal to the total figure input in row 9.")</f>
        <v>Total is correct</v>
      </c>
      <c r="I23" s="328"/>
      <c r="J23" s="328"/>
      <c r="K23" s="328"/>
      <c r="L23" s="328"/>
      <c r="M23" s="328"/>
      <c r="N23" s="328" t="str">
        <f>IF(SUM(N13:P13)=N9,"Total is correct","Total is incorrect. Ensure all figures for Indigenous status for those patients &lt;50 years are equal to the total figure input in row 9.")</f>
        <v>Total is correct</v>
      </c>
      <c r="O23" s="328"/>
      <c r="P23" s="328"/>
      <c r="Q23" s="328"/>
      <c r="R23" s="328"/>
      <c r="S23" s="328"/>
      <c r="T23" s="328" t="str">
        <f>IF(SUM(T13:V13)=T9,"Total is correct","Total is incorrect. Ensure all figures for Indigenous status for those patients &lt;50 years are equal to the total figure input in row 9.")</f>
        <v>Total is correct</v>
      </c>
      <c r="U23" s="328"/>
      <c r="V23" s="328"/>
      <c r="W23" s="328"/>
      <c r="X23" s="328"/>
      <c r="Y23" s="328"/>
      <c r="Z23" s="328" t="str">
        <f>IF(SUM(Z13:AB13)=Z9,"Total is correct","Total is incorrect. Ensure all figures for Indigenous status for those patients &lt;50 years are equal to the total figure input in row 9.")</f>
        <v>Total is correct</v>
      </c>
      <c r="AA23" s="328"/>
      <c r="AB23" s="328"/>
      <c r="AC23" s="328"/>
      <c r="AD23" s="328"/>
      <c r="AE23" s="328"/>
      <c r="AF23" s="328" t="str">
        <f>IF(SUM(AF13:AH13)=AF9,"Total is correct","Total is incorrect. Ensure all figures for Indigenous status for those patients &lt;50 years are equal to the total figure input in row 9.")</f>
        <v>Total is correct</v>
      </c>
      <c r="AG23" s="328"/>
      <c r="AH23" s="328"/>
      <c r="AI23" s="328"/>
      <c r="AJ23" s="328"/>
      <c r="AK23" s="328"/>
      <c r="AL23" s="328" t="str">
        <f>IF(SUM(AL13:AN13)=AL9,"Total is correct","Total is incorrect. Ensure all figures for Indigenous status for those patients &lt;50 years are equal to the total figure input in row 9.")</f>
        <v>Total is correct</v>
      </c>
      <c r="AM23" s="328"/>
      <c r="AN23" s="328"/>
      <c r="AO23" s="328"/>
      <c r="AP23" s="328"/>
      <c r="AQ23" s="328"/>
      <c r="AR23" s="29"/>
      <c r="AS23" s="28"/>
      <c r="AT23" s="28"/>
      <c r="AU23" s="347"/>
      <c r="AV23" s="347"/>
      <c r="AW23" s="347"/>
      <c r="AX23" s="347"/>
      <c r="AY23" s="30"/>
      <c r="AZ23" s="31"/>
      <c r="BA23" s="31"/>
      <c r="BB23" s="347"/>
      <c r="BC23" s="347"/>
      <c r="BD23" s="347"/>
      <c r="BE23" s="347"/>
      <c r="BF23" s="32"/>
      <c r="BG23" s="32"/>
    </row>
    <row r="24" spans="1:59" s="33" customFormat="1" ht="90" customHeight="1">
      <c r="A24" s="28"/>
      <c r="B24" s="28"/>
      <c r="C24" s="28"/>
      <c r="D24" s="28"/>
      <c r="H24" s="328" t="str">
        <f>IF(SUM(K13:M13)=K9,"Total is correct","Total is incorrect. Ensure all figures for Indigenous status for those patients 50+ years are equal to the total figure input in row 9.")</f>
        <v>Total is correct</v>
      </c>
      <c r="I24" s="328"/>
      <c r="J24" s="328"/>
      <c r="K24" s="328"/>
      <c r="L24" s="328"/>
      <c r="M24" s="328"/>
      <c r="N24" s="328" t="str">
        <f>IF(SUM(Q13:S13)=Q9,"Total is correct","Total is incorrect. Ensure all figures for Indigenous status for those patients 50+ years are equal to the total figure input in row 9.")</f>
        <v>Total is correct</v>
      </c>
      <c r="O24" s="328"/>
      <c r="P24" s="328"/>
      <c r="Q24" s="328"/>
      <c r="R24" s="328"/>
      <c r="S24" s="328"/>
      <c r="T24" s="328" t="str">
        <f>IF(SUM(W13:Y13)=W9,"Total is correct","Total is incorrect. Ensure all figures for Indigenous status for those patients 50+ years are equal to the total figure input in row 9.")</f>
        <v>Total is correct</v>
      </c>
      <c r="U24" s="328"/>
      <c r="V24" s="328"/>
      <c r="W24" s="328"/>
      <c r="X24" s="328"/>
      <c r="Y24" s="328"/>
      <c r="Z24" s="328" t="str">
        <f>IF(SUM(AC13:AE13)=AC9,"Total is correct","Total is incorrect. Ensure all figures for Indigenous status for those patients 50+ years are equal to the total figure input in row 9.")</f>
        <v>Total is correct</v>
      </c>
      <c r="AA24" s="328"/>
      <c r="AB24" s="328"/>
      <c r="AC24" s="328"/>
      <c r="AD24" s="328"/>
      <c r="AE24" s="328"/>
      <c r="AF24" s="328" t="str">
        <f>IF(SUM(AI13:AK13)=AI9,"Total is correct","Total is incorrect. Ensure all figures for Indigenous status for those patients 50+ years are equal to the total figure input in row 9.")</f>
        <v>Total is correct</v>
      </c>
      <c r="AG24" s="328"/>
      <c r="AH24" s="328"/>
      <c r="AI24" s="328"/>
      <c r="AJ24" s="328"/>
      <c r="AK24" s="328"/>
      <c r="AL24" s="328" t="str">
        <f>IF(SUM(AO13:AQ13)=AO9,"Total is correct","Total is incorrect. Ensure all figures for Indigenous status for those patients 50+ years are equal to the total figure input in row 9.")</f>
        <v>Total is correct</v>
      </c>
      <c r="AM24" s="328"/>
      <c r="AN24" s="328"/>
      <c r="AO24" s="328"/>
      <c r="AP24" s="328"/>
      <c r="AQ24" s="328"/>
      <c r="AR24" s="29"/>
      <c r="AS24" s="28"/>
      <c r="AT24" s="28"/>
      <c r="AU24" s="347"/>
      <c r="AV24" s="347"/>
      <c r="AW24" s="347"/>
      <c r="AX24" s="347"/>
      <c r="AY24" s="30"/>
      <c r="AZ24" s="31"/>
      <c r="BA24" s="31"/>
      <c r="BB24" s="347"/>
      <c r="BC24" s="347"/>
      <c r="BD24" s="347"/>
      <c r="BE24" s="347"/>
      <c r="BF24" s="32"/>
      <c r="BG24" s="32"/>
    </row>
    <row r="25" spans="1:59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9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</row>
    <row r="27" spans="1:59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9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42" spans="4:4">
      <c r="D42" t="s">
        <v>40</v>
      </c>
    </row>
  </sheetData>
  <mergeCells count="124">
    <mergeCell ref="AR2:AX2"/>
    <mergeCell ref="AR1:AX1"/>
    <mergeCell ref="AR14:AR17"/>
    <mergeCell ref="AS14:AS17"/>
    <mergeCell ref="AT14:AT17"/>
    <mergeCell ref="AX14:AX17"/>
    <mergeCell ref="BC11:BC13"/>
    <mergeCell ref="BD11:BD13"/>
    <mergeCell ref="BE11:BE13"/>
    <mergeCell ref="AX7:AX10"/>
    <mergeCell ref="AZ7:AZ10"/>
    <mergeCell ref="BA7:BA10"/>
    <mergeCell ref="BE7:BE10"/>
    <mergeCell ref="BE4:BE6"/>
    <mergeCell ref="AX4:AX6"/>
    <mergeCell ref="AZ4:AZ6"/>
    <mergeCell ref="BA4:BA6"/>
    <mergeCell ref="BB4:BB6"/>
    <mergeCell ref="BC4:BC6"/>
    <mergeCell ref="BD4:BD6"/>
    <mergeCell ref="AS7:AS10"/>
    <mergeCell ref="AT7:AT10"/>
    <mergeCell ref="H23:M23"/>
    <mergeCell ref="N23:S23"/>
    <mergeCell ref="T23:Y23"/>
    <mergeCell ref="Z23:AE23"/>
    <mergeCell ref="AF23:AK23"/>
    <mergeCell ref="AL23:AQ23"/>
    <mergeCell ref="AU23:AX23"/>
    <mergeCell ref="BB23:BE23"/>
    <mergeCell ref="H24:M24"/>
    <mergeCell ref="N24:S24"/>
    <mergeCell ref="T24:Y24"/>
    <mergeCell ref="Z24:AE24"/>
    <mergeCell ref="AF24:AK24"/>
    <mergeCell ref="AL24:AQ24"/>
    <mergeCell ref="AU24:AX24"/>
    <mergeCell ref="BB24:BE24"/>
    <mergeCell ref="D22:F22"/>
    <mergeCell ref="H22:M22"/>
    <mergeCell ref="N22:S22"/>
    <mergeCell ref="T22:Y22"/>
    <mergeCell ref="Z22:AE22"/>
    <mergeCell ref="AF22:AK22"/>
    <mergeCell ref="AZ11:AZ13"/>
    <mergeCell ref="BA11:BA13"/>
    <mergeCell ref="BB11:BB13"/>
    <mergeCell ref="AS11:AS13"/>
    <mergeCell ref="AT11:AT13"/>
    <mergeCell ref="AU11:AU13"/>
    <mergeCell ref="AV11:AV13"/>
    <mergeCell ref="AW11:AW13"/>
    <mergeCell ref="AX11:AX13"/>
    <mergeCell ref="AL22:AQ22"/>
    <mergeCell ref="AU22:AX22"/>
    <mergeCell ref="BB22:BE22"/>
    <mergeCell ref="AY14:AY17"/>
    <mergeCell ref="AZ14:AZ17"/>
    <mergeCell ref="BA14:BA17"/>
    <mergeCell ref="BE14:BE17"/>
    <mergeCell ref="E11:E13"/>
    <mergeCell ref="F11:F13"/>
    <mergeCell ref="H11:Y11"/>
    <mergeCell ref="Z11:AQ11"/>
    <mergeCell ref="AL8:AN8"/>
    <mergeCell ref="AO8:AQ8"/>
    <mergeCell ref="H9:J10"/>
    <mergeCell ref="K9:M10"/>
    <mergeCell ref="N9:P10"/>
    <mergeCell ref="Q9:S10"/>
    <mergeCell ref="T9:V10"/>
    <mergeCell ref="W9:Y10"/>
    <mergeCell ref="Z9:AB10"/>
    <mergeCell ref="AC9:AE10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F9:AH10"/>
    <mergeCell ref="AI9:AK10"/>
    <mergeCell ref="AL9:AN10"/>
    <mergeCell ref="AO9:AQ10"/>
    <mergeCell ref="N5:S5"/>
    <mergeCell ref="T5:Y5"/>
    <mergeCell ref="Z5:AE5"/>
    <mergeCell ref="AF5:AK5"/>
    <mergeCell ref="AL5:AQ5"/>
    <mergeCell ref="H6:M6"/>
    <mergeCell ref="N6:S6"/>
    <mergeCell ref="T6:Y6"/>
    <mergeCell ref="Z6:AE6"/>
    <mergeCell ref="AF6:AK6"/>
    <mergeCell ref="AL6:AQ6"/>
    <mergeCell ref="H5:M5"/>
    <mergeCell ref="E7:E10"/>
    <mergeCell ref="F7:F10"/>
    <mergeCell ref="H7:Y7"/>
    <mergeCell ref="Z7:AQ7"/>
    <mergeCell ref="A1:AQ1"/>
    <mergeCell ref="A2:C2"/>
    <mergeCell ref="D2:AQ2"/>
    <mergeCell ref="AY2:BE2"/>
    <mergeCell ref="AY1:BE1"/>
    <mergeCell ref="H3:Y3"/>
    <mergeCell ref="Z3:AQ3"/>
    <mergeCell ref="A4:A13"/>
    <mergeCell ref="B4:B13"/>
    <mergeCell ref="C4:C13"/>
    <mergeCell ref="D4:D13"/>
    <mergeCell ref="E4:E6"/>
    <mergeCell ref="F4:F6"/>
    <mergeCell ref="H4:Y4"/>
    <mergeCell ref="Z4:AQ4"/>
    <mergeCell ref="AS4:AS6"/>
    <mergeCell ref="AT4:AT6"/>
    <mergeCell ref="AU4:AU6"/>
    <mergeCell ref="AV4:AV6"/>
    <mergeCell ref="AW4:AW6"/>
  </mergeCells>
  <conditionalFormatting sqref="D22">
    <cfRule type="containsText" dxfId="20" priority="1" operator="containsText" text="Total is incorrect">
      <formula>NOT(ISERROR(SEARCH("Total is incorrect",D22)))</formula>
    </cfRule>
    <cfRule type="containsText" dxfId="19" priority="2" operator="containsText" text="Total is correct">
      <formula>NOT(ISERROR(SEARCH("Total is correct",D22)))</formula>
    </cfRule>
  </conditionalFormatting>
  <conditionalFormatting sqref="H22:H24">
    <cfRule type="containsText" dxfId="18" priority="12" operator="containsText" text="Total is correct">
      <formula>NOT(ISERROR(SEARCH("Total is correct",H22)))</formula>
    </cfRule>
  </conditionalFormatting>
  <conditionalFormatting sqref="H22:AR24">
    <cfRule type="containsText" dxfId="17" priority="6" operator="containsText" text="Total is incorrect">
      <formula>NOT(ISERROR(SEARCH("Total is incorrect",H22)))</formula>
    </cfRule>
  </conditionalFormatting>
  <conditionalFormatting sqref="N22:N24">
    <cfRule type="containsText" dxfId="16" priority="11" operator="containsText" text="Total is correct">
      <formula>NOT(ISERROR(SEARCH("Total is correct",N22)))</formula>
    </cfRule>
  </conditionalFormatting>
  <conditionalFormatting sqref="T22:T24">
    <cfRule type="containsText" dxfId="15" priority="10" operator="containsText" text="Total is correct">
      <formula>NOT(ISERROR(SEARCH("Total is correct",T22)))</formula>
    </cfRule>
  </conditionalFormatting>
  <conditionalFormatting sqref="Z22:Z24">
    <cfRule type="containsText" dxfId="14" priority="9" operator="containsText" text="Total is correct">
      <formula>NOT(ISERROR(SEARCH("Total is correct",Z22)))</formula>
    </cfRule>
  </conditionalFormatting>
  <conditionalFormatting sqref="AF22:AF24">
    <cfRule type="containsText" dxfId="13" priority="8" operator="containsText" text="Total is correct">
      <formula>NOT(ISERROR(SEARCH("Total is correct",AF22)))</formula>
    </cfRule>
  </conditionalFormatting>
  <conditionalFormatting sqref="AL22:AL24">
    <cfRule type="containsText" dxfId="12" priority="7" operator="containsText" text="Total is correct">
      <formula>NOT(ISERROR(SEARCH("Total is correct",AL22)))</formula>
    </cfRule>
  </conditionalFormatting>
  <conditionalFormatting sqref="AU22:AU24">
    <cfRule type="containsText" dxfId="11" priority="5" operator="containsText" text="Total is correct">
      <formula>NOT(ISERROR(SEARCH("Total is correct",AU22)))</formula>
    </cfRule>
  </conditionalFormatting>
  <conditionalFormatting sqref="AZ22:BB24 AU22:AU24 BF22:BG24">
    <cfRule type="containsText" dxfId="10" priority="4" operator="containsText" text="Total is incorrect">
      <formula>NOT(ISERROR(SEARCH("Total is incorrect",AU22)))</formula>
    </cfRule>
  </conditionalFormatting>
  <conditionalFormatting sqref="BB22:BB24">
    <cfRule type="containsText" dxfId="9" priority="3" operator="containsText" text="Total is correct">
      <formula>NOT(ISERROR(SEARCH("Total is correct",BB22)))</formula>
    </cfRule>
  </conditionalFormatting>
  <dataValidations xWindow="1170" yWindow="657" count="85">
    <dataValidation allowBlank="1" showInputMessage="1" showErrorMessage="1" prompt="Insert today's date" sqref="A4:A13" xr:uid="{0280009F-66E6-4452-8B74-44933B861003}"/>
    <dataValidation allowBlank="1" showInputMessage="1" showErrorMessage="1" prompt="All female patients with Chronic Hepatitis C status or Status unknown" sqref="H6:M6" xr:uid="{A387F07B-450F-4934-B4DE-0736003EA437}"/>
    <dataValidation allowBlank="1" showInputMessage="1" showErrorMessage="1" prompt="All female patients with Chronic Hepatitis C status or Status unknown, aged under 50 years " sqref="H9:J10" xr:uid="{9C8C7EC5-AA5D-483A-BF10-769EF365FB43}"/>
    <dataValidation allowBlank="1" showInputMessage="1" showErrorMessage="1" prompt="All female patients with Chronic Hepatitis C status or Status unknown, aged 50 years or older" sqref="K9:M10" xr:uid="{0F037EC7-D51D-400D-84B0-6F915047F038}"/>
    <dataValidation allowBlank="1" showInputMessage="1" showErrorMessage="1" prompt="All male patients with Chronic Hepatitis C status or Status unknown, aged 50 years or older" sqref="Q9:S10" xr:uid="{BD8061F1-FC8A-40EE-A481-E32925135368}"/>
    <dataValidation allowBlank="1" showInputMessage="1" showErrorMessage="1" prompt="All other patients not identifying as male or female with Chronic Hepatitis C status or Status unknown" sqref="T6:Y6" xr:uid="{1F8B0BFC-F035-432B-B16C-2A151C578EFC}"/>
    <dataValidation allowBlank="1" showInputMessage="1" showErrorMessage="1" prompt="All male patients with Chronic Hepatitis C status or Status unknown" sqref="N6:S6" xr:uid="{84923856-B3CE-4097-B78E-9F4F01E43DB0}"/>
    <dataValidation allowBlank="1" showInputMessage="1" showErrorMessage="1" prompt="All male patients with Chronic Hepatitis C status or Status unknown, aged under 50 years " sqref="N9:P10" xr:uid="{ABD3C22E-6AEA-4715-9C55-A757B1460EC7}"/>
    <dataValidation allowBlank="1" showInputMessage="1" showErrorMessage="1" prompt="All other patients with with Chronic Hepatitis C status or Status unknown, aged under 50 years " sqref="T9:V10" xr:uid="{A80D9C07-189F-4158-9E44-E59F135AF07D}"/>
    <dataValidation allowBlank="1" showInputMessage="1" showErrorMessage="1" prompt="All other patients with Chronic Hepatitis C status or Status unknown, aged 50 years or older" sqref="W9:Y10" xr:uid="{18FF1193-B38E-42AE-98AA-D6208AB5973E}"/>
    <dataValidation allowBlank="1" showInputMessage="1" showErrorMessage="1" prompt="All female patients with Chronic Hepatitis C status or Status unknown, aged 50 years or older, AND identify as Aboriginal or Torres Strait Islander" sqref="K13" xr:uid="{63FF0209-2ACB-49DA-A285-A734B821854F}"/>
    <dataValidation allowBlank="1" showInputMessage="1" showErrorMessage="1" prompt="All female patients with Chronic Hepatitis C status or Status unknown, aged under 50 years, AND identify as Aboriginal or Torres Strait Islander" sqref="H13" xr:uid="{F0265DDA-50A1-42B0-A531-22FFE0CF818E}"/>
    <dataValidation allowBlank="1" showInputMessage="1" showErrorMessage="1" prompt="All other patients with Chronic Hepatitis C status or Status unknown, aged 50 years or older, AND identify as Aboriginal or Torres Strait Islander" sqref="W13" xr:uid="{8EB09768-04F9-41CB-8E69-FAD4C996179D}"/>
    <dataValidation allowBlank="1" showInputMessage="1" showErrorMessage="1" prompt="All male patients with Chronic Hepatitis C status or Status unknown, aged 50 years or older, AND identify as Aboriginal or Torres Strait Islander" sqref="Q13" xr:uid="{CF73B8E0-C0B0-4CCA-801F-5E1672F0135F}"/>
    <dataValidation allowBlank="1" showInputMessage="1" showErrorMessage="1" prompt="All male patients with Chronic Hepatitis C status or Status unknown, aged under 50 years, AND identify as Aboriginal or Torres Strait Islander" sqref="N13" xr:uid="{60E58726-6215-4706-85EC-99EB6D3B2D25}"/>
    <dataValidation allowBlank="1" showInputMessage="1" showErrorMessage="1" prompt="All other patients with Chronic Hepatitis C status or Status unknown, aged under 50 years, AND identify as Aboriginal or Torres Strait Islander" sqref="T13" xr:uid="{38A4D5E6-6711-4248-B852-D46E0D0024B6}"/>
    <dataValidation allowBlank="1" showInputMessage="1" showErrorMessage="1" prompt="All female patients with Chronic Hepatitis C status or Status unknown, aged 50 years or older, AND who are NOT Aboriginal or Torres Strait Islander" sqref="L13" xr:uid="{4A92493C-E76C-47E1-8D4D-5B188CB9DD94}"/>
    <dataValidation allowBlank="1" showInputMessage="1" showErrorMessage="1" prompt="All female patients with Chronic Hepatitis C status or Status unknown, aged under 50 years, AND who are NOT Aboriginal or Torres Strait Islander" sqref="I13" xr:uid="{7E19C587-5A50-4D30-8D22-09953FC50CD8}"/>
    <dataValidation allowBlank="1" showInputMessage="1" showErrorMessage="1" prompt="All other patients with Chronic Hepatitis C status or Status unknown, aged under 50 years, AND who are NOT Aboriginal or Torres Strait Islander" sqref="U13" xr:uid="{E0DCE75D-8E53-4020-BDFF-308012D55786}"/>
    <dataValidation allowBlank="1" showInputMessage="1" showErrorMessage="1" prompt="All male patients with Chronic Hepatitis C status or Status unknown, aged under 50 years, AND who are NOT Aboriginal or Torres Strait Islander" sqref="O13" xr:uid="{B3A84C12-A947-47B3-85C8-8C9E0A7B91ED}"/>
    <dataValidation allowBlank="1" showInputMessage="1" showErrorMessage="1" prompt="All other patients with Chronic Hepatitis C status or Status unknown, aged 50 years or older, AND who are NOT Aboriginal or Torres Strait Islander" sqref="X13" xr:uid="{309F2A46-E197-485B-BAB7-39E8610B1B5E}"/>
    <dataValidation allowBlank="1" showInputMessage="1" showErrorMessage="1" prompt="All male patients with Chronic Hepatitis C status or Status unknown, aged 50 years or older, AND who are NOT Aboriginal or Torres Strait Islander" sqref="R13" xr:uid="{86AB9036-3E01-4184-930F-1E4A70648CDD}"/>
    <dataValidation allowBlank="1" showInputMessage="1" showErrorMessage="1" prompt="All female patients with Chronic Hepatitis C status or Status unknown, aged under 50 years, AND whose Aboriginal or Torres Strait Islander status is not recorded or known" sqref="J13" xr:uid="{4DCF4245-02AE-4B1D-8B90-F84C962715B4}"/>
    <dataValidation allowBlank="1" showInputMessage="1" showErrorMessage="1" prompt="All male patients with Chronic Hepatitis C status or Status unknown, aged under 50 years, AND whose Aboriginal or Torres Strait Islander status is not recorded or known" sqref="P13" xr:uid="{54769AF6-11C5-4E7A-AD85-8E3C92292ECF}"/>
    <dataValidation allowBlank="1" showInputMessage="1" showErrorMessage="1" prompt="All other patients with Chronic Hepatitis C status or Status unknown, aged under 50 years, AND whose Aboriginal or Torres Strait Islander status is not recorded or known" sqref="V13" xr:uid="{D4A3C0BF-36D7-4C88-B15C-C28AAB7EA5C6}"/>
    <dataValidation allowBlank="1" showInputMessage="1" showErrorMessage="1" prompt="All female patients with Chronic Hepatitis C status or Status unknown, aged 50 years or older, AND whose Aboriginal or Torres Strait Islander status is not recorded or known" sqref="M13" xr:uid="{09313657-A8AF-4A7B-83A3-75B7103F8D8C}"/>
    <dataValidation allowBlank="1" showInputMessage="1" showErrorMessage="1" prompt="All other patients with Chronic Hepatitis C status or Status unknown, aged 50 years or older, AND whose Aboriginal or Torres Strait Islander status is not recorded or known" sqref="Y13" xr:uid="{AD29B2FA-0825-4D50-9AA7-CD7B0286B17B}"/>
    <dataValidation allowBlank="1" showInputMessage="1" showErrorMessage="1" prompt="All male patients with Chronic Hepatitis C status or Status unknown, aged 50 years or older, AND whose Aboriginal or Torres Strait Islander status is not recorded or known" sqref="S13" xr:uid="{FDEC83F7-A565-4B1E-8AA7-13A10E4EE4B3}"/>
    <dataValidation allowBlank="1" showInputMessage="1" showErrorMessage="1" prompt="All female patients with Hepatitis C resolved or treatment initiation recorded" sqref="Z6:AE6" xr:uid="{3914EE84-0181-4C3D-B19D-D4ADAA777AC2}"/>
    <dataValidation allowBlank="1" showInputMessage="1" showErrorMessage="1" prompt="All male patients with Hepatitis C resolved or treatment initiation recorded" sqref="AF6:AK6" xr:uid="{96094961-54C5-46BA-8C1A-C4CC1A0E7F0E}"/>
    <dataValidation allowBlank="1" showInputMessage="1" showErrorMessage="1" prompt="All other patients not identifying as male or female with Hepatitis C resolved or treatment initiation recorded" sqref="AL6:AQ6" xr:uid="{948A0526-5CCE-4986-AE94-F23EB7D7F6B2}"/>
    <dataValidation allowBlank="1" showInputMessage="1" showErrorMessage="1" prompt="All other patients with Hepatitis C resolved or treatment initiation recorded,  aged under 50 years, AND whose Aboriginal or Torres Strait Islander status is not recorded or known" sqref="AN13" xr:uid="{C0D0F879-BEE8-42E7-BA28-3955BD5065E9}"/>
    <dataValidation allowBlank="1" showInputMessage="1" showErrorMessage="1" prompt="All female patients with Hepatitis C resolved or treatment initiation recorded, aged 50 years or over" sqref="AC9:AE10" xr:uid="{B6F78566-2163-4E89-99CE-7A478ADED54F}"/>
    <dataValidation allowBlank="1" showInputMessage="1" showErrorMessage="1" prompt="All male patients with Hepatitis C resolved or treatment initiation recorded, aged 50 years or over" sqref="AI9:AK10" xr:uid="{049AC3E1-A64E-46D5-87D4-63615A6BAFEF}"/>
    <dataValidation allowBlank="1" showInputMessage="1" showErrorMessage="1" prompt="All other patients with Hepatitis C resolved or treatment initiation recorded, aged 50 years or over" sqref="AO9:AQ10" xr:uid="{EA37D52A-1842-4F74-AF3E-538EC7801AF1}"/>
    <dataValidation allowBlank="1" showInputMessage="1" showErrorMessage="1" prompt="All female patients with Hepatitis C resolved or treatment initiation recorded, aged under 50 years" sqref="Z9:AB10" xr:uid="{C2C9F7A0-8607-4A4C-8084-A79DF61855A2}"/>
    <dataValidation allowBlank="1" showInputMessage="1" showErrorMessage="1" prompt="All male patients with Hepatitis C resolved or treatment initiation recorded, aged under 50 years" sqref="AF9:AH10" xr:uid="{6A3C601E-9A86-47B5-8606-A68915C9E1CD}"/>
    <dataValidation allowBlank="1" showInputMessage="1" showErrorMessage="1" prompt="All other patients with Hepatitis C resolved or treatment initiation recorded, aged under 50 years" sqref="AL9:AN10" xr:uid="{1FE177CB-D2E6-4D72-81D0-939D41E00AE1}"/>
    <dataValidation allowBlank="1" showInputMessage="1" showErrorMessage="1" prompt="All other patients with Hepatitis C resolved or treatment initiation recorded, aged 50 years or older, AND whose Aboriginal or Torres Strait Islander status is not recorded or known" sqref="AQ13" xr:uid="{D1EAA5F6-1638-43F8-8EE9-FF6D5A543A41}"/>
    <dataValidation allowBlank="1" showInputMessage="1" showErrorMessage="1" prompt="All male patients with Hepatitis C resolved or treatment initiation recorded aged 50 years or older, AND whose Aboriginal or Torres Strait Islander status is not recorded or known" sqref="AK13" xr:uid="{77CE0401-BF64-45EF-A602-DBF1AD942582}"/>
    <dataValidation allowBlank="1" showInputMessage="1" showErrorMessage="1" prompt="All female patients with Hepatitis C resolved or treatment initiation recorded aged 50 years or older, AND whose Aboriginal or Torres Strait Islander status is not recorded or known" sqref="AE13" xr:uid="{C0273D46-A609-4AD7-A2EE-1441C2D71F23}"/>
    <dataValidation allowBlank="1" showInputMessage="1" showErrorMessage="1" prompt="All female patients with Hepatitis C resolved or treatment initiation recorded,  aged 50 years or older, AND who are NOT Aboriginal or Torres Strait Islander" sqref="AD13" xr:uid="{51781A0C-42E2-4EBC-BC73-8622C8C09DB2}"/>
    <dataValidation allowBlank="1" showInputMessage="1" showErrorMessage="1" prompt="All male patients with Hepatitis C resolved or treatment initiation recorded,  aged 50 years or older, AND who are NOT Aboriginal or Torres Strait Islander" sqref="AJ13" xr:uid="{CE10B59D-ADDF-4684-8D15-344B73019F8F}"/>
    <dataValidation allowBlank="1" showInputMessage="1" showErrorMessage="1" prompt="All other patients with Hepatitis C resolved or treatment initiation recorded,  aged 50 years or older, AND who are NOT Aboriginal or Torres Strait Islander" sqref="AP13" xr:uid="{D7F6FBA4-ABE3-4F8E-9591-EB4AC1EA1EF4}"/>
    <dataValidation allowBlank="1" showInputMessage="1" showErrorMessage="1" prompt="All other patients with Hepatitis C resolved or treatment initiation recorded,  aged 50 years or older, AND identify as Aboriginal or Torres Strait Islander" sqref="AO13" xr:uid="{D0C7896A-EC98-4851-983C-21FA85CDE437}"/>
    <dataValidation allowBlank="1" showInputMessage="1" showErrorMessage="1" prompt="All male patients with Hepatitis C resolved or treatment initiation recorded,  aged 50 years or older, AND identify as Aboriginal or Torres Strait Islander" sqref="AI13" xr:uid="{805C33AF-2999-41E2-B028-AF0B35E0FB2F}"/>
    <dataValidation allowBlank="1" showInputMessage="1" showErrorMessage="1" prompt="All female patients with Hepatitis C resolved or treatment initiation recorded,  aged 50 years or older, AND identify as Aboriginal or Torres Strait Islander" sqref="AC13" xr:uid="{9F125AA3-4E8F-4DB4-81AF-EFBE4F1B275B}"/>
    <dataValidation allowBlank="1" showInputMessage="1" showErrorMessage="1" prompt="All female patients with Hepatitis C resolved or treatment initiation recorded, aged under 50 years, AND identify as Aboriginal or Torres Strait Islander" sqref="Z13" xr:uid="{EA252EA8-D3B8-42B5-9537-A3F075A96562}"/>
    <dataValidation allowBlank="1" showInputMessage="1" showErrorMessage="1" prompt="All other patients with Hepatitis C resolved or treatment initiation recorded, aged under 50 years, AND identify as Aboriginal or Torres Strait Islander" sqref="AL13" xr:uid="{6F265F15-6647-4FFE-BDA0-7118C85269D5}"/>
    <dataValidation allowBlank="1" showInputMessage="1" showErrorMessage="1" prompt="All male patients with Hepatitis C resolved or treatment initiation recorded, aged under 50 years, AND identify as Aboriginal or Torres Strait Islander" sqref="AF13" xr:uid="{CEE655FB-5801-47C7-85F9-76EA7A6C163F}"/>
    <dataValidation allowBlank="1" showInputMessage="1" showErrorMessage="1" prompt="All female patients with Hepatitis C resolved or treatment initiation recorded, aged under 50 years, AND who are NOT Aboriginal or Torres Strait Islander" sqref="AA13" xr:uid="{060AD14F-3F0B-4D9A-BBAD-7EBC23F9DDC0}"/>
    <dataValidation allowBlank="1" showInputMessage="1" showErrorMessage="1" prompt="All other patients with Hepatitis C resolved or treatment initiation recorded, aged under 50 years, AND who are NOT Aboriginal or Torres Strait Islander" sqref="AM13" xr:uid="{637E45CD-DFDE-406B-9B3C-433B9E1322FB}"/>
    <dataValidation allowBlank="1" showInputMessage="1" showErrorMessage="1" prompt="All male patients with Hepatitis C resolved or treatment initiation recorded, aged under 50 years, AND who are NOT Aboriginal or Torres Strait Islander" sqref="AG13" xr:uid="{C4A29F15-3995-4E14-8E78-7784848905C8}"/>
    <dataValidation allowBlank="1" showInputMessage="1" showErrorMessage="1" prompt="All female patients with Hepatitis C resolved or treatment initiation recorded,  aged under 50 years, AND whose Aboriginal or Torres Strait Islander status is not recorded or known" sqref="AB13" xr:uid="{E93A5931-F534-4348-9081-CA2499B77956}"/>
    <dataValidation allowBlank="1" showInputMessage="1" showErrorMessage="1" prompt="All male patients with Hepatitis C resolved or treatment initiation recorded,  aged under 50 years, AND whose Aboriginal or Torres Strait Islander status is not recorded or known" sqref="AH13" xr:uid="{D0D711D5-27AE-442C-9DA1-FA4DD8BB7596}"/>
    <dataValidation allowBlank="1" showInputMessage="1" showErrorMessage="1" prompt="The government estimate of the size of your practice, based on MBS billing by the GPs" sqref="C4:C13" xr:uid="{E2BF0DBA-BC83-4B29-AF4F-3EB8AF36CCF9}"/>
    <dataValidation allowBlank="1" showInputMessage="1" showErrorMessage="1" prompt="Number of patients that you can identify at baseline through Pencat/ Polar or other mechanism._x000a_" sqref="D4:D13" xr:uid="{64203645-2609-4560-86E8-F8C05FAA7B50}"/>
    <dataValidation allowBlank="1" showInputMessage="1" showErrorMessage="1" prompt="Patients with a positive antibody test AND positive RNA(PCR/NAAT) test, but have not had treatment for hepatitis C at any time." sqref="F4:F6" xr:uid="{D164A3A2-2EF1-4705-86CD-672AD8F4E74A}"/>
    <dataValidation allowBlank="1" showInputMessage="1" showErrorMessage="1" prompt="Patients who have a positive hepatitis C antibody test and no recorded RNA (PCR/NAAT) test" sqref="F7:F10" xr:uid="{F3916136-A114-47E3-B08D-380DBB1155FF}"/>
    <dataValidation allowBlank="1" showInputMessage="1" showErrorMessage="1" prompt="People who have a positive hepatitis C antibody test and a negative RNA (PCR/NAAT) test OR with hepatitis C treatment initiation recorded. Could be past or resolved hepatitis C infection. " sqref="F11:F13" xr:uid="{8A4063EC-B73D-4AEE-8D73-33057B65C6EE}"/>
    <dataValidation allowBlank="1" showInputMessage="1" showErrorMessage="1" prompt="The patients whose hepatitis C status is unknown at baseline who since received an RNA test and recorded a positive result." sqref="AU8" xr:uid="{6A385494-937B-4C16-9C0A-A50A565EC9F6}"/>
    <dataValidation allowBlank="1" showInputMessage="1" showErrorMessage="1" prompt="The patients whose hepatitis C status is unknown at baseline who since received an RNA test and recorded a negative result." sqref="AU10" xr:uid="{D8C02005-18D8-448E-9451-81C562751603}"/>
    <dataValidation allowBlank="1" showInputMessage="1" showErrorMessage="1" prompt="Briefly describe the PDSA/s you did here." sqref="AR14:AR17" xr:uid="{1221824A-3A92-40FF-87B5-BB1328F88F9E}"/>
    <dataValidation allowBlank="1" showInputMessage="1" showErrorMessage="1" prompt="Same number as baseline. Patients with a positive antibody test AND positive RNA(PCR/NAAT) test, but have not had treatment for hepatitis C at any time." sqref="AT4:AT6" xr:uid="{D8348352-794A-4E63-A998-8C2082AEB58C}"/>
    <dataValidation allowBlank="1" showInputMessage="1" showErrorMessage="1" prompt="Same number as baseline." sqref="AT7:AT10 AT11:AT13" xr:uid="{D5D9882D-BDDF-4359-B247-0BE83DD0C8CB}"/>
    <dataValidation allowBlank="1" showInputMessage="1" showErrorMessage="1" prompt="Total number of other patients identified through PDSA/s. " sqref="AT14:AT17" xr:uid="{937A116E-8267-4B57-9CE1-B25C5FA5F07E}"/>
    <dataValidation allowBlank="1" showInputMessage="1" showErrorMessage="1" prompt="The patients you identified through PDSA/s who since received an RNA test and recorded a negative result." sqref="AU17" xr:uid="{29357808-A553-4EC2-94FA-CAA8A7AD77F8}"/>
    <dataValidation allowBlank="1" showInputMessage="1" showErrorMessage="1" prompt="The patients you identified through PDSA/s who since received an RNA test and recorded a positive result." sqref="AU15" xr:uid="{813F8253-54A5-4A2E-B236-77B4608E2ABE}"/>
    <dataValidation allowBlank="1" showInputMessage="1" showErrorMessage="1" prompt="Any extra patients (since Timepoint 1) you identified through PDSA/s who since received an RNA test and recorded a negative result." sqref="BB17" xr:uid="{23DD9227-BAC8-4C32-8DE6-A5DFF7873196}"/>
    <dataValidation allowBlank="1" showInputMessage="1" showErrorMessage="1" prompt="Any extra patients (since Timepoint 1) you identified through PDSA/s who since received an RNA test and recorded a positive result." sqref="BB15" xr:uid="{206ADF1B-1A7A-40E2-98F0-3C0E6A09DED5}"/>
    <dataValidation allowBlank="1" showInputMessage="1" showErrorMessage="1" prompt="Briefly describe any extra PDSA/s you did since last submitting the spreadsheet (Timepoint 1)." sqref="AY14:AY17" xr:uid="{F371A0F0-3CCE-4910-AF66-CD82A1A38C1D}"/>
    <dataValidation allowBlank="1" showInputMessage="1" showErrorMessage="1" prompt="Chronic Hepatitis C patients identified at baseline that since started on treatment._x000a_" sqref="AV4:AV6" xr:uid="{C6D05374-8F2E-4C2B-98DD-F2964044616A}"/>
    <dataValidation allowBlank="1" showInputMessage="1" showErrorMessage="1" prompt="Of the chronic hepatitis C patients identified at baseline that started treatment, the number with a negative RNA test between 4 and 12 weeks after completing treatment._x000a_" sqref="AW4:AW6" xr:uid="{6068E92B-6471-44E3-A1F3-E72EC7E1D7F7}"/>
    <dataValidation allowBlank="1" showInputMessage="1" showErrorMessage="1" prompt="Of the patients whose hepatitis C status is unknown at baseline, the number with a negative RNA test between 4 and 12 weeks after completing treatment._x000a_" sqref="AW8" xr:uid="{4547DB84-715E-4B2C-9BBB-C22AACAA8FA5}"/>
    <dataValidation allowBlank="1" showInputMessage="1" showErrorMessage="1" prompt="Add any extra Chronic hepatitis C patients identified at baseline that since started on treatment." sqref="BC4:BC6" xr:uid="{F852CECF-1859-4EF9-A4F2-6E7AB01504A1}"/>
    <dataValidation allowBlank="1" showInputMessage="1" showErrorMessage="1" prompt="Add any extra chronic hepatitis C patients identified at baseline that started treatment, AND with a negative RNA test between 4 and 12 weeks after completing treatment._x000a_" sqref="BD4:BD6" xr:uid="{2E2C50DA-B103-4C0F-BB3D-B3A970EE0DCA}"/>
    <dataValidation allowBlank="1" showInputMessage="1" showErrorMessage="1" prompt="Add any extra patients whose hepatitis C status is unknown at baseline - who since received an RNA test and recorded a positive result." sqref="BB8" xr:uid="{EB47DED1-404D-4D63-A58D-59F5E54D463C}"/>
    <dataValidation allowBlank="1" showInputMessage="1" showErrorMessage="1" prompt="Add any extra patients whose hepatitis C status is unknown at baseline - who since received an RNA test and recorded a negative result." sqref="BB10" xr:uid="{E56B2BA3-38C9-4FD6-A2F0-CEC1AB563DA6}"/>
    <dataValidation allowBlank="1" showInputMessage="1" showErrorMessage="1" prompt="From the patients whose Hepatitis C status is unknown at baseline, the number started on treatment (after positive RNA diagnosis)." sqref="AV8" xr:uid="{A0E4275A-61CD-408B-892C-8993C46A80A5}"/>
    <dataValidation allowBlank="1" showInputMessage="1" showErrorMessage="1" prompt="From the patients whose Hepatitis C status is unknown at baseline, add any extra persons started on treatment (after positive RNA diagnosis)." sqref="BC8" xr:uid="{73940143-0B4B-4A16-8A18-2BD497C72F6F}"/>
    <dataValidation allowBlank="1" showInputMessage="1" showErrorMessage="1" prompt="Of the patients identified through PDSA/s, the number started on treatment (after positive RNA diagnosis)." sqref="AV15" xr:uid="{833E25B3-4B84-4694-98F5-65664BC64B3C}"/>
    <dataValidation allowBlank="1" showInputMessage="1" showErrorMessage="1" prompt="Of the patients identified through PDSA/s, add any extra patients started on treatment (after positive RNA diagnosis)." sqref="BC15" xr:uid="{6C0A1511-04C6-4FAA-B269-5B1E09C53BD6}"/>
    <dataValidation allowBlank="1" showInputMessage="1" showErrorMessage="1" prompt="Of the patients whose hepatitis C status is unknown at baseline, add any extra persons with a negative RNA test between 4 and 12 weeks after completing treatment._x000a_" sqref="BD8" xr:uid="{6A5FF21E-E31A-4B99-90B7-A47BFB90AB88}"/>
    <dataValidation allowBlank="1" showInputMessage="1" showErrorMessage="1" prompt="Of the patients identified through PDSA/s, the number with a negative RNA test between 4 and 12 weeks after completing treatment." sqref="AW15" xr:uid="{696FA36C-F8E9-4FF0-A61A-F98183A56D78}"/>
    <dataValidation allowBlank="1" showInputMessage="1" showErrorMessage="1" prompt="Of the patients identified through PDSA/s, add any extra persons with a negative RNA test between 4 and 12 weeks after completing treatment." sqref="BD15" xr:uid="{7EDEA04A-2D17-4025-A5E5-AFE82477919B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6CD18-FD1D-4E05-AAF6-5EBA3F839E3C}">
  <dimension ref="A1:BE20"/>
  <sheetViews>
    <sheetView topLeftCell="T3" zoomScale="25" zoomScaleNormal="25" workbookViewId="0">
      <selection activeCell="AZ4" sqref="AZ4:AZ6"/>
    </sheetView>
  </sheetViews>
  <sheetFormatPr defaultRowHeight="14.45"/>
  <cols>
    <col min="1" max="1" width="23.28515625" customWidth="1"/>
    <col min="2" max="2" width="31.5703125" customWidth="1"/>
    <col min="3" max="3" width="52.28515625" customWidth="1"/>
    <col min="4" max="4" width="54.28515625" customWidth="1"/>
    <col min="5" max="5" width="46.85546875" customWidth="1"/>
    <col min="6" max="7" width="20.140625" customWidth="1"/>
    <col min="8" max="9" width="17.140625" customWidth="1"/>
    <col min="10" max="10" width="21" customWidth="1"/>
    <col min="11" max="12" width="17.140625" customWidth="1"/>
    <col min="13" max="13" width="22.140625" customWidth="1"/>
    <col min="14" max="15" width="17.140625" customWidth="1"/>
    <col min="16" max="16" width="21.140625" customWidth="1"/>
    <col min="17" max="18" width="17.140625" customWidth="1"/>
    <col min="19" max="19" width="20.140625" customWidth="1"/>
    <col min="20" max="21" width="17.140625" customWidth="1"/>
    <col min="22" max="22" width="20.140625" customWidth="1"/>
    <col min="23" max="24" width="17.140625" customWidth="1"/>
    <col min="25" max="25" width="22.28515625" customWidth="1"/>
    <col min="26" max="27" width="17.42578125" customWidth="1"/>
    <col min="28" max="28" width="20.42578125" customWidth="1"/>
    <col min="29" max="29" width="17.85546875" customWidth="1"/>
    <col min="30" max="30" width="17.42578125" customWidth="1"/>
    <col min="31" max="31" width="19.5703125" customWidth="1"/>
    <col min="32" max="33" width="17.42578125" customWidth="1"/>
    <col min="34" max="34" width="20.42578125" customWidth="1"/>
    <col min="35" max="36" width="17.42578125" customWidth="1"/>
    <col min="37" max="37" width="20.5703125" customWidth="1"/>
    <col min="38" max="39" width="17.42578125" customWidth="1"/>
    <col min="40" max="40" width="20.42578125" customWidth="1"/>
    <col min="41" max="42" width="17.42578125" customWidth="1"/>
    <col min="43" max="43" width="20.5703125" customWidth="1"/>
    <col min="44" max="44" width="49.140625" customWidth="1"/>
    <col min="45" max="45" width="60.85546875" customWidth="1"/>
    <col min="46" max="46" width="30.85546875" customWidth="1"/>
    <col min="47" max="47" width="31.28515625" customWidth="1"/>
    <col min="48" max="48" width="31.42578125" customWidth="1"/>
    <col min="49" max="49" width="42.7109375" customWidth="1"/>
    <col min="50" max="50" width="28.85546875" customWidth="1"/>
    <col min="51" max="51" width="45.140625" customWidth="1"/>
    <col min="52" max="52" width="67.28515625" customWidth="1"/>
    <col min="53" max="53" width="44.140625" customWidth="1"/>
    <col min="54" max="54" width="36.140625" customWidth="1"/>
    <col min="55" max="55" width="31.140625" customWidth="1"/>
    <col min="56" max="56" width="44.7109375" customWidth="1"/>
    <col min="57" max="57" width="28.28515625" customWidth="1"/>
    <col min="59" max="59" width="87.5703125" customWidth="1"/>
  </cols>
  <sheetData>
    <row r="1" spans="1:57" ht="48" customHeight="1" thickTop="1" thickBot="1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4"/>
      <c r="AR1" s="402" t="s">
        <v>1</v>
      </c>
      <c r="AS1" s="403"/>
      <c r="AT1" s="403"/>
      <c r="AU1" s="403"/>
      <c r="AV1" s="403"/>
      <c r="AW1" s="403"/>
      <c r="AX1" s="404"/>
      <c r="AY1" s="410" t="s">
        <v>41</v>
      </c>
      <c r="AZ1" s="411"/>
      <c r="BA1" s="411"/>
      <c r="BB1" s="411"/>
      <c r="BC1" s="411"/>
      <c r="BD1" s="411"/>
      <c r="BE1" s="412"/>
    </row>
    <row r="2" spans="1:57" s="1" customFormat="1" ht="76.5" customHeight="1" thickTop="1" thickBot="1">
      <c r="A2" s="490" t="s">
        <v>3</v>
      </c>
      <c r="B2" s="490"/>
      <c r="C2" s="491"/>
      <c r="D2" s="492" t="s">
        <v>42</v>
      </c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4"/>
      <c r="AR2" s="405" t="s">
        <v>5</v>
      </c>
      <c r="AS2" s="406"/>
      <c r="AT2" s="406"/>
      <c r="AU2" s="406"/>
      <c r="AV2" s="406"/>
      <c r="AW2" s="406"/>
      <c r="AX2" s="407"/>
      <c r="AY2" s="413" t="s">
        <v>5</v>
      </c>
      <c r="AZ2" s="414"/>
      <c r="BA2" s="414"/>
      <c r="BB2" s="414"/>
      <c r="BC2" s="414"/>
      <c r="BD2" s="414"/>
      <c r="BE2" s="415"/>
    </row>
    <row r="3" spans="1:57" s="2" customFormat="1" ht="161.1" customHeight="1" thickTop="1">
      <c r="A3" s="43" t="s">
        <v>43</v>
      </c>
      <c r="B3" s="34" t="s">
        <v>7</v>
      </c>
      <c r="C3" s="35" t="s">
        <v>8</v>
      </c>
      <c r="D3" s="36" t="s">
        <v>9</v>
      </c>
      <c r="E3" s="37" t="s">
        <v>10</v>
      </c>
      <c r="F3" s="37" t="s">
        <v>11</v>
      </c>
      <c r="G3" s="216"/>
      <c r="H3" s="416" t="s">
        <v>12</v>
      </c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8"/>
      <c r="Z3" s="419" t="s">
        <v>13</v>
      </c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  <c r="AQ3" s="420"/>
      <c r="AR3" s="38" t="s">
        <v>14</v>
      </c>
      <c r="AS3" s="39" t="s">
        <v>10</v>
      </c>
      <c r="AT3" s="37" t="s">
        <v>11</v>
      </c>
      <c r="AU3" s="38" t="s">
        <v>15</v>
      </c>
      <c r="AV3" s="40" t="s">
        <v>16</v>
      </c>
      <c r="AW3" s="40" t="s">
        <v>17</v>
      </c>
      <c r="AX3" s="41" t="s">
        <v>18</v>
      </c>
      <c r="AY3" s="38" t="s">
        <v>14</v>
      </c>
      <c r="AZ3" s="39" t="s">
        <v>10</v>
      </c>
      <c r="BA3" s="37" t="s">
        <v>11</v>
      </c>
      <c r="BB3" s="38" t="s">
        <v>15</v>
      </c>
      <c r="BC3" s="40" t="s">
        <v>16</v>
      </c>
      <c r="BD3" s="40" t="s">
        <v>17</v>
      </c>
      <c r="BE3" s="41" t="s">
        <v>18</v>
      </c>
    </row>
    <row r="4" spans="1:57" ht="122.45" customHeight="1">
      <c r="A4" s="488">
        <v>45017</v>
      </c>
      <c r="B4" s="436" t="s">
        <v>44</v>
      </c>
      <c r="C4" s="439">
        <v>7654</v>
      </c>
      <c r="D4" s="436">
        <v>12</v>
      </c>
      <c r="E4" s="378" t="s">
        <v>45</v>
      </c>
      <c r="F4" s="381">
        <v>3</v>
      </c>
      <c r="G4" s="217"/>
      <c r="H4" s="425" t="s">
        <v>21</v>
      </c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7"/>
      <c r="Z4" s="428" t="s">
        <v>21</v>
      </c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08"/>
      <c r="AS4" s="421" t="s">
        <v>20</v>
      </c>
      <c r="AT4" s="276">
        <f>F4</f>
        <v>3</v>
      </c>
      <c r="AU4" s="384"/>
      <c r="AV4" s="387">
        <v>1</v>
      </c>
      <c r="AW4" s="387">
        <v>0</v>
      </c>
      <c r="AX4" s="467">
        <f>AT4-AV4</f>
        <v>2</v>
      </c>
      <c r="AY4" s="390"/>
      <c r="AZ4" s="481" t="s">
        <v>20</v>
      </c>
      <c r="BA4" s="276">
        <f>F4</f>
        <v>3</v>
      </c>
      <c r="BB4" s="384"/>
      <c r="BC4" s="464">
        <v>2</v>
      </c>
      <c r="BD4" s="387">
        <v>1</v>
      </c>
      <c r="BE4" s="467">
        <f>AT4-BC4</f>
        <v>1</v>
      </c>
    </row>
    <row r="5" spans="1:57" ht="53.1" customHeight="1">
      <c r="A5" s="489"/>
      <c r="B5" s="437"/>
      <c r="C5" s="440"/>
      <c r="D5" s="437"/>
      <c r="E5" s="379"/>
      <c r="F5" s="382"/>
      <c r="G5" s="218"/>
      <c r="H5" s="429" t="s">
        <v>22</v>
      </c>
      <c r="I5" s="430"/>
      <c r="J5" s="430"/>
      <c r="K5" s="430"/>
      <c r="L5" s="430"/>
      <c r="M5" s="431"/>
      <c r="N5" s="443" t="s">
        <v>23</v>
      </c>
      <c r="O5" s="430"/>
      <c r="P5" s="430"/>
      <c r="Q5" s="430"/>
      <c r="R5" s="430"/>
      <c r="S5" s="431"/>
      <c r="T5" s="450" t="s">
        <v>24</v>
      </c>
      <c r="U5" s="451"/>
      <c r="V5" s="451"/>
      <c r="W5" s="451"/>
      <c r="X5" s="451"/>
      <c r="Y5" s="452"/>
      <c r="Z5" s="453" t="s">
        <v>22</v>
      </c>
      <c r="AA5" s="430"/>
      <c r="AB5" s="430"/>
      <c r="AC5" s="430"/>
      <c r="AD5" s="430"/>
      <c r="AE5" s="431"/>
      <c r="AF5" s="443" t="s">
        <v>23</v>
      </c>
      <c r="AG5" s="430"/>
      <c r="AH5" s="430"/>
      <c r="AI5" s="430"/>
      <c r="AJ5" s="430"/>
      <c r="AK5" s="454"/>
      <c r="AL5" s="429" t="s">
        <v>24</v>
      </c>
      <c r="AM5" s="430"/>
      <c r="AN5" s="430"/>
      <c r="AO5" s="430"/>
      <c r="AP5" s="430"/>
      <c r="AQ5" s="430"/>
      <c r="AR5" s="409"/>
      <c r="AS5" s="422"/>
      <c r="AT5" s="277"/>
      <c r="AU5" s="385"/>
      <c r="AV5" s="388"/>
      <c r="AW5" s="388"/>
      <c r="AX5" s="354"/>
      <c r="AY5" s="391"/>
      <c r="AZ5" s="482"/>
      <c r="BA5" s="277"/>
      <c r="BB5" s="385"/>
      <c r="BC5" s="465"/>
      <c r="BD5" s="388"/>
      <c r="BE5" s="354"/>
    </row>
    <row r="6" spans="1:57" ht="123.95" customHeight="1">
      <c r="A6" s="489"/>
      <c r="B6" s="437"/>
      <c r="C6" s="440"/>
      <c r="D6" s="437"/>
      <c r="E6" s="442"/>
      <c r="F6" s="424"/>
      <c r="G6" s="218"/>
      <c r="H6" s="432">
        <v>1</v>
      </c>
      <c r="I6" s="433"/>
      <c r="J6" s="433"/>
      <c r="K6" s="433"/>
      <c r="L6" s="433"/>
      <c r="M6" s="434"/>
      <c r="N6" s="435">
        <v>4</v>
      </c>
      <c r="O6" s="433"/>
      <c r="P6" s="433"/>
      <c r="Q6" s="433"/>
      <c r="R6" s="433"/>
      <c r="S6" s="434"/>
      <c r="T6" s="435">
        <v>0</v>
      </c>
      <c r="U6" s="433"/>
      <c r="V6" s="433"/>
      <c r="W6" s="433"/>
      <c r="X6" s="433"/>
      <c r="Y6" s="444"/>
      <c r="Z6" s="445">
        <v>2</v>
      </c>
      <c r="AA6" s="433"/>
      <c r="AB6" s="433"/>
      <c r="AC6" s="433"/>
      <c r="AD6" s="433"/>
      <c r="AE6" s="434"/>
      <c r="AF6" s="435">
        <v>5</v>
      </c>
      <c r="AG6" s="433"/>
      <c r="AH6" s="433"/>
      <c r="AI6" s="433"/>
      <c r="AJ6" s="433"/>
      <c r="AK6" s="446"/>
      <c r="AL6" s="432">
        <v>0</v>
      </c>
      <c r="AM6" s="433"/>
      <c r="AN6" s="433"/>
      <c r="AO6" s="433"/>
      <c r="AP6" s="433"/>
      <c r="AQ6" s="433"/>
      <c r="AR6" s="409"/>
      <c r="AS6" s="423"/>
      <c r="AT6" s="278"/>
      <c r="AU6" s="386"/>
      <c r="AV6" s="389"/>
      <c r="AW6" s="389"/>
      <c r="AX6" s="468"/>
      <c r="AY6" s="391"/>
      <c r="AZ6" s="483"/>
      <c r="BA6" s="278"/>
      <c r="BB6" s="386"/>
      <c r="BC6" s="466"/>
      <c r="BD6" s="389"/>
      <c r="BE6" s="468"/>
    </row>
    <row r="7" spans="1:57" ht="57.95" customHeight="1">
      <c r="A7" s="489"/>
      <c r="B7" s="437"/>
      <c r="C7" s="440"/>
      <c r="D7" s="437"/>
      <c r="E7" s="378" t="s">
        <v>25</v>
      </c>
      <c r="F7" s="503">
        <v>2</v>
      </c>
      <c r="G7" s="219"/>
      <c r="H7" s="495" t="s">
        <v>26</v>
      </c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7"/>
      <c r="Z7" s="484" t="s">
        <v>26</v>
      </c>
      <c r="AA7" s="485"/>
      <c r="AB7" s="485"/>
      <c r="AC7" s="485"/>
      <c r="AD7" s="485"/>
      <c r="AE7" s="485"/>
      <c r="AF7" s="485"/>
      <c r="AG7" s="485"/>
      <c r="AH7" s="485"/>
      <c r="AI7" s="485"/>
      <c r="AJ7" s="485"/>
      <c r="AK7" s="485"/>
      <c r="AL7" s="485"/>
      <c r="AM7" s="485"/>
      <c r="AN7" s="485"/>
      <c r="AO7" s="485"/>
      <c r="AP7" s="485"/>
      <c r="AQ7" s="485"/>
      <c r="AR7" s="409"/>
      <c r="AS7" s="478" t="s">
        <v>25</v>
      </c>
      <c r="AT7" s="376">
        <f>F7</f>
        <v>2</v>
      </c>
      <c r="AU7" s="126" t="s">
        <v>27</v>
      </c>
      <c r="AV7" s="127" t="s">
        <v>27</v>
      </c>
      <c r="AW7" s="128" t="s">
        <v>27</v>
      </c>
      <c r="AX7" s="467">
        <f>AT7-AU8-AU10</f>
        <v>1</v>
      </c>
      <c r="AY7" s="391"/>
      <c r="AZ7" s="481" t="s">
        <v>25</v>
      </c>
      <c r="BA7" s="276">
        <f>F7</f>
        <v>2</v>
      </c>
      <c r="BB7" s="126" t="s">
        <v>27</v>
      </c>
      <c r="BC7" s="130" t="s">
        <v>27</v>
      </c>
      <c r="BD7" s="128" t="s">
        <v>27</v>
      </c>
      <c r="BE7" s="467">
        <f>AT7-BB8-BB10</f>
        <v>1</v>
      </c>
    </row>
    <row r="8" spans="1:57" ht="56.1" customHeight="1">
      <c r="A8" s="489"/>
      <c r="B8" s="437"/>
      <c r="C8" s="440"/>
      <c r="D8" s="437"/>
      <c r="E8" s="379"/>
      <c r="F8" s="504"/>
      <c r="G8" s="219"/>
      <c r="H8" s="460" t="s">
        <v>28</v>
      </c>
      <c r="I8" s="448"/>
      <c r="J8" s="449"/>
      <c r="K8" s="460" t="s">
        <v>29</v>
      </c>
      <c r="L8" s="448"/>
      <c r="M8" s="461"/>
      <c r="N8" s="462" t="s">
        <v>28</v>
      </c>
      <c r="O8" s="448"/>
      <c r="P8" s="449"/>
      <c r="Q8" s="460" t="s">
        <v>29</v>
      </c>
      <c r="R8" s="448"/>
      <c r="S8" s="461"/>
      <c r="T8" s="462" t="s">
        <v>28</v>
      </c>
      <c r="U8" s="448"/>
      <c r="V8" s="449"/>
      <c r="W8" s="460" t="s">
        <v>29</v>
      </c>
      <c r="X8" s="448"/>
      <c r="Y8" s="463"/>
      <c r="Z8" s="447" t="s">
        <v>28</v>
      </c>
      <c r="AA8" s="448"/>
      <c r="AB8" s="449"/>
      <c r="AC8" s="460" t="s">
        <v>29</v>
      </c>
      <c r="AD8" s="448"/>
      <c r="AE8" s="461"/>
      <c r="AF8" s="462" t="s">
        <v>28</v>
      </c>
      <c r="AG8" s="448"/>
      <c r="AH8" s="449"/>
      <c r="AI8" s="460" t="s">
        <v>29</v>
      </c>
      <c r="AJ8" s="448"/>
      <c r="AK8" s="449"/>
      <c r="AL8" s="460" t="s">
        <v>28</v>
      </c>
      <c r="AM8" s="448"/>
      <c r="AN8" s="449"/>
      <c r="AO8" s="486" t="s">
        <v>29</v>
      </c>
      <c r="AP8" s="487"/>
      <c r="AQ8" s="487"/>
      <c r="AR8" s="409"/>
      <c r="AS8" s="479"/>
      <c r="AT8" s="352"/>
      <c r="AU8" s="4">
        <v>0</v>
      </c>
      <c r="AV8" s="6">
        <v>0</v>
      </c>
      <c r="AW8" s="6">
        <v>0</v>
      </c>
      <c r="AX8" s="354"/>
      <c r="AY8" s="391"/>
      <c r="AZ8" s="482"/>
      <c r="BA8" s="277"/>
      <c r="BB8" s="7">
        <v>0</v>
      </c>
      <c r="BC8" s="8">
        <v>0</v>
      </c>
      <c r="BD8" s="9">
        <v>0</v>
      </c>
      <c r="BE8" s="354"/>
    </row>
    <row r="9" spans="1:57" ht="32.450000000000003" customHeight="1">
      <c r="A9" s="489"/>
      <c r="B9" s="437"/>
      <c r="C9" s="440"/>
      <c r="D9" s="437"/>
      <c r="E9" s="379"/>
      <c r="F9" s="504"/>
      <c r="G9" s="219"/>
      <c r="H9" s="392">
        <v>1</v>
      </c>
      <c r="I9" s="393"/>
      <c r="J9" s="456"/>
      <c r="K9" s="392">
        <v>0</v>
      </c>
      <c r="L9" s="393"/>
      <c r="M9" s="398"/>
      <c r="N9" s="455">
        <v>1</v>
      </c>
      <c r="O9" s="393"/>
      <c r="P9" s="456"/>
      <c r="Q9" s="392">
        <v>3</v>
      </c>
      <c r="R9" s="393"/>
      <c r="S9" s="398"/>
      <c r="T9" s="455">
        <v>0</v>
      </c>
      <c r="U9" s="393"/>
      <c r="V9" s="456"/>
      <c r="W9" s="392">
        <v>0</v>
      </c>
      <c r="X9" s="393"/>
      <c r="Y9" s="396"/>
      <c r="Z9" s="501">
        <v>2</v>
      </c>
      <c r="AA9" s="393"/>
      <c r="AB9" s="456"/>
      <c r="AC9" s="392">
        <v>0</v>
      </c>
      <c r="AD9" s="393"/>
      <c r="AE9" s="398"/>
      <c r="AF9" s="455">
        <v>3</v>
      </c>
      <c r="AG9" s="393"/>
      <c r="AH9" s="456"/>
      <c r="AI9" s="392">
        <v>2</v>
      </c>
      <c r="AJ9" s="393"/>
      <c r="AK9" s="456"/>
      <c r="AL9" s="392">
        <v>0</v>
      </c>
      <c r="AM9" s="393"/>
      <c r="AN9" s="456"/>
      <c r="AO9" s="392">
        <v>0</v>
      </c>
      <c r="AP9" s="393"/>
      <c r="AQ9" s="393"/>
      <c r="AR9" s="409"/>
      <c r="AS9" s="479"/>
      <c r="AT9" s="352"/>
      <c r="AU9" s="129" t="s">
        <v>30</v>
      </c>
      <c r="AV9" s="135"/>
      <c r="AW9" s="135"/>
      <c r="AX9" s="354"/>
      <c r="AY9" s="391"/>
      <c r="AZ9" s="482"/>
      <c r="BA9" s="277"/>
      <c r="BB9" s="129" t="s">
        <v>30</v>
      </c>
      <c r="BC9" s="140"/>
      <c r="BD9" s="135"/>
      <c r="BE9" s="354"/>
    </row>
    <row r="10" spans="1:57" ht="43.5" customHeight="1">
      <c r="A10" s="489"/>
      <c r="B10" s="437"/>
      <c r="C10" s="440"/>
      <c r="D10" s="437"/>
      <c r="E10" s="442"/>
      <c r="F10" s="505"/>
      <c r="G10" s="219"/>
      <c r="H10" s="394"/>
      <c r="I10" s="395"/>
      <c r="J10" s="458"/>
      <c r="K10" s="399"/>
      <c r="L10" s="400"/>
      <c r="M10" s="401"/>
      <c r="N10" s="457"/>
      <c r="O10" s="395"/>
      <c r="P10" s="458"/>
      <c r="Q10" s="394"/>
      <c r="R10" s="395"/>
      <c r="S10" s="459"/>
      <c r="T10" s="457"/>
      <c r="U10" s="395"/>
      <c r="V10" s="458"/>
      <c r="W10" s="394"/>
      <c r="X10" s="395"/>
      <c r="Y10" s="397"/>
      <c r="Z10" s="502"/>
      <c r="AA10" s="395"/>
      <c r="AB10" s="458"/>
      <c r="AC10" s="394"/>
      <c r="AD10" s="395"/>
      <c r="AE10" s="459"/>
      <c r="AF10" s="457"/>
      <c r="AG10" s="395"/>
      <c r="AH10" s="458"/>
      <c r="AI10" s="394"/>
      <c r="AJ10" s="395"/>
      <c r="AK10" s="458"/>
      <c r="AL10" s="394"/>
      <c r="AM10" s="395"/>
      <c r="AN10" s="458"/>
      <c r="AO10" s="394"/>
      <c r="AP10" s="395"/>
      <c r="AQ10" s="395"/>
      <c r="AR10" s="409"/>
      <c r="AS10" s="480"/>
      <c r="AT10" s="377"/>
      <c r="AU10" s="4">
        <v>1</v>
      </c>
      <c r="AV10" s="135"/>
      <c r="AW10" s="135"/>
      <c r="AX10" s="468"/>
      <c r="AY10" s="391"/>
      <c r="AZ10" s="483"/>
      <c r="BA10" s="278"/>
      <c r="BB10" s="10">
        <v>1</v>
      </c>
      <c r="BC10" s="141"/>
      <c r="BD10" s="142"/>
      <c r="BE10" s="468"/>
    </row>
    <row r="11" spans="1:57" ht="51.95" customHeight="1">
      <c r="A11" s="489"/>
      <c r="B11" s="437"/>
      <c r="C11" s="440"/>
      <c r="D11" s="437"/>
      <c r="E11" s="378" t="s">
        <v>34</v>
      </c>
      <c r="F11" s="381">
        <v>7</v>
      </c>
      <c r="G11" s="218"/>
      <c r="H11" s="495" t="s">
        <v>32</v>
      </c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7"/>
      <c r="Z11" s="498" t="s">
        <v>33</v>
      </c>
      <c r="AA11" s="496"/>
      <c r="AB11" s="496"/>
      <c r="AC11" s="496"/>
      <c r="AD11" s="496"/>
      <c r="AE11" s="496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09"/>
      <c r="AS11" s="499" t="s">
        <v>34</v>
      </c>
      <c r="AT11" s="276">
        <f>F11</f>
        <v>7</v>
      </c>
      <c r="AU11" s="384"/>
      <c r="AV11" s="472"/>
      <c r="AW11" s="472"/>
      <c r="AX11" s="475"/>
      <c r="AY11" s="391"/>
      <c r="AZ11" s="481" t="s">
        <v>34</v>
      </c>
      <c r="BA11" s="276">
        <f>F11</f>
        <v>7</v>
      </c>
      <c r="BB11" s="384"/>
      <c r="BC11" s="469"/>
      <c r="BD11" s="472"/>
      <c r="BE11" s="475"/>
    </row>
    <row r="12" spans="1:57" ht="77.45" customHeight="1">
      <c r="A12" s="489"/>
      <c r="B12" s="437"/>
      <c r="C12" s="440"/>
      <c r="D12" s="437"/>
      <c r="E12" s="379"/>
      <c r="F12" s="382"/>
      <c r="G12" s="218"/>
      <c r="H12" s="101" t="s">
        <v>35</v>
      </c>
      <c r="I12" s="100" t="s">
        <v>36</v>
      </c>
      <c r="J12" s="102" t="s">
        <v>37</v>
      </c>
      <c r="K12" s="99" t="s">
        <v>35</v>
      </c>
      <c r="L12" s="103" t="s">
        <v>36</v>
      </c>
      <c r="M12" s="104" t="s">
        <v>37</v>
      </c>
      <c r="N12" s="105" t="s">
        <v>35</v>
      </c>
      <c r="O12" s="100" t="s">
        <v>36</v>
      </c>
      <c r="P12" s="102" t="s">
        <v>37</v>
      </c>
      <c r="Q12" s="106" t="s">
        <v>35</v>
      </c>
      <c r="R12" s="103" t="s">
        <v>36</v>
      </c>
      <c r="S12" s="107" t="s">
        <v>37</v>
      </c>
      <c r="T12" s="98" t="s">
        <v>35</v>
      </c>
      <c r="U12" s="103" t="s">
        <v>36</v>
      </c>
      <c r="V12" s="102" t="s">
        <v>37</v>
      </c>
      <c r="W12" s="101" t="s">
        <v>35</v>
      </c>
      <c r="X12" s="103" t="s">
        <v>36</v>
      </c>
      <c r="Y12" s="108" t="s">
        <v>37</v>
      </c>
      <c r="Z12" s="109" t="s">
        <v>35</v>
      </c>
      <c r="AA12" s="100" t="s">
        <v>36</v>
      </c>
      <c r="AB12" s="102" t="s">
        <v>37</v>
      </c>
      <c r="AC12" s="110" t="s">
        <v>35</v>
      </c>
      <c r="AD12" s="103" t="s">
        <v>36</v>
      </c>
      <c r="AE12" s="104" t="s">
        <v>37</v>
      </c>
      <c r="AF12" s="105" t="s">
        <v>35</v>
      </c>
      <c r="AG12" s="100" t="s">
        <v>36</v>
      </c>
      <c r="AH12" s="102" t="s">
        <v>37</v>
      </c>
      <c r="AI12" s="110" t="s">
        <v>35</v>
      </c>
      <c r="AJ12" s="103" t="s">
        <v>36</v>
      </c>
      <c r="AK12" s="102" t="s">
        <v>37</v>
      </c>
      <c r="AL12" s="101" t="s">
        <v>35</v>
      </c>
      <c r="AM12" s="100" t="s">
        <v>36</v>
      </c>
      <c r="AN12" s="102" t="s">
        <v>37</v>
      </c>
      <c r="AO12" s="110" t="s">
        <v>35</v>
      </c>
      <c r="AP12" s="103" t="s">
        <v>36</v>
      </c>
      <c r="AQ12" s="111" t="s">
        <v>37</v>
      </c>
      <c r="AR12" s="409"/>
      <c r="AS12" s="350"/>
      <c r="AT12" s="277"/>
      <c r="AU12" s="385"/>
      <c r="AV12" s="473"/>
      <c r="AW12" s="473"/>
      <c r="AX12" s="476"/>
      <c r="AY12" s="391"/>
      <c r="AZ12" s="482"/>
      <c r="BA12" s="277"/>
      <c r="BB12" s="385"/>
      <c r="BC12" s="470"/>
      <c r="BD12" s="473"/>
      <c r="BE12" s="476"/>
    </row>
    <row r="13" spans="1:57" ht="102.95" customHeight="1" thickBot="1">
      <c r="A13" s="489"/>
      <c r="B13" s="438"/>
      <c r="C13" s="441"/>
      <c r="D13" s="438"/>
      <c r="E13" s="380"/>
      <c r="F13" s="383"/>
      <c r="G13" s="220"/>
      <c r="H13" s="44">
        <v>0</v>
      </c>
      <c r="I13" s="44">
        <v>1</v>
      </c>
      <c r="J13" s="45">
        <v>0</v>
      </c>
      <c r="K13" s="46">
        <v>0</v>
      </c>
      <c r="L13" s="44">
        <v>0</v>
      </c>
      <c r="M13" s="47">
        <v>0</v>
      </c>
      <c r="N13" s="48">
        <v>0</v>
      </c>
      <c r="O13" s="49">
        <v>0</v>
      </c>
      <c r="P13" s="50">
        <v>1</v>
      </c>
      <c r="Q13" s="51">
        <v>1</v>
      </c>
      <c r="R13" s="52">
        <v>0</v>
      </c>
      <c r="S13" s="53">
        <v>2</v>
      </c>
      <c r="T13" s="54">
        <v>0</v>
      </c>
      <c r="U13" s="52">
        <v>0</v>
      </c>
      <c r="V13" s="55">
        <v>0</v>
      </c>
      <c r="W13" s="56">
        <v>0</v>
      </c>
      <c r="X13" s="49">
        <v>0</v>
      </c>
      <c r="Y13" s="57">
        <v>0</v>
      </c>
      <c r="Z13" s="58">
        <v>1</v>
      </c>
      <c r="AA13" s="49">
        <v>0</v>
      </c>
      <c r="AB13" s="55">
        <v>1</v>
      </c>
      <c r="AC13" s="59">
        <v>0</v>
      </c>
      <c r="AD13" s="60">
        <v>0</v>
      </c>
      <c r="AE13" s="61">
        <v>0</v>
      </c>
      <c r="AF13" s="60">
        <v>1</v>
      </c>
      <c r="AG13" s="49">
        <v>0</v>
      </c>
      <c r="AH13" s="55">
        <v>2</v>
      </c>
      <c r="AI13" s="51">
        <v>1</v>
      </c>
      <c r="AJ13" s="52">
        <v>0</v>
      </c>
      <c r="AK13" s="55">
        <v>1</v>
      </c>
      <c r="AL13" s="56">
        <v>0</v>
      </c>
      <c r="AM13" s="49">
        <v>0</v>
      </c>
      <c r="AN13" s="55">
        <v>0</v>
      </c>
      <c r="AO13" s="51">
        <v>0</v>
      </c>
      <c r="AP13" s="52">
        <v>0</v>
      </c>
      <c r="AQ13" s="62">
        <v>0</v>
      </c>
      <c r="AR13" s="409"/>
      <c r="AS13" s="500"/>
      <c r="AT13" s="278"/>
      <c r="AU13" s="386"/>
      <c r="AV13" s="474"/>
      <c r="AW13" s="474"/>
      <c r="AX13" s="477"/>
      <c r="AY13" s="391"/>
      <c r="AZ13" s="483"/>
      <c r="BA13" s="278"/>
      <c r="BB13" s="386"/>
      <c r="BC13" s="471"/>
      <c r="BD13" s="474"/>
      <c r="BE13" s="477"/>
    </row>
    <row r="14" spans="1:57" ht="51.6" customHeight="1">
      <c r="A14" s="42"/>
      <c r="AR14" s="348" t="s">
        <v>46</v>
      </c>
      <c r="AS14" s="350" t="s">
        <v>38</v>
      </c>
      <c r="AT14" s="352">
        <v>15</v>
      </c>
      <c r="AU14" s="137" t="s">
        <v>27</v>
      </c>
      <c r="AV14" s="138" t="s">
        <v>27</v>
      </c>
      <c r="AW14" s="139" t="s">
        <v>27</v>
      </c>
      <c r="AX14" s="354">
        <f>AT14-AU15-AU17</f>
        <v>9</v>
      </c>
      <c r="AY14" s="348" t="s">
        <v>47</v>
      </c>
      <c r="AZ14" s="350" t="s">
        <v>38</v>
      </c>
      <c r="BA14" s="352">
        <v>20</v>
      </c>
      <c r="BB14" s="137" t="s">
        <v>27</v>
      </c>
      <c r="BC14" s="138" t="s">
        <v>27</v>
      </c>
      <c r="BD14" s="139" t="s">
        <v>27</v>
      </c>
      <c r="BE14" s="354">
        <f>BA14-BB15-BB17</f>
        <v>12</v>
      </c>
    </row>
    <row r="15" spans="1:57" ht="72" customHeight="1">
      <c r="AR15" s="348"/>
      <c r="AS15" s="350"/>
      <c r="AT15" s="352"/>
      <c r="AU15" s="4">
        <v>2</v>
      </c>
      <c r="AV15" s="6">
        <v>1</v>
      </c>
      <c r="AW15" s="6">
        <v>1</v>
      </c>
      <c r="AX15" s="354"/>
      <c r="AY15" s="348"/>
      <c r="AZ15" s="350"/>
      <c r="BA15" s="352"/>
      <c r="BB15" s="4">
        <v>4</v>
      </c>
      <c r="BC15" s="6">
        <v>2</v>
      </c>
      <c r="BD15" s="6">
        <v>1</v>
      </c>
      <c r="BE15" s="354"/>
    </row>
    <row r="16" spans="1:57" ht="33.6">
      <c r="AR16" s="348"/>
      <c r="AS16" s="350"/>
      <c r="AT16" s="352"/>
      <c r="AU16" s="3" t="s">
        <v>30</v>
      </c>
      <c r="AV16" s="135"/>
      <c r="AW16" s="135"/>
      <c r="AX16" s="354"/>
      <c r="AY16" s="348"/>
      <c r="AZ16" s="350"/>
      <c r="BA16" s="352"/>
      <c r="BB16" s="129" t="s">
        <v>30</v>
      </c>
      <c r="BC16" s="135"/>
      <c r="BD16" s="135"/>
      <c r="BE16" s="354"/>
    </row>
    <row r="17" spans="44:57" ht="33.950000000000003" thickBot="1">
      <c r="AR17" s="349"/>
      <c r="AS17" s="351"/>
      <c r="AT17" s="353"/>
      <c r="AU17" s="11">
        <v>4</v>
      </c>
      <c r="AV17" s="136"/>
      <c r="AW17" s="136"/>
      <c r="AX17" s="355"/>
      <c r="AY17" s="349"/>
      <c r="AZ17" s="351"/>
      <c r="BA17" s="353"/>
      <c r="BB17" s="5">
        <v>4</v>
      </c>
      <c r="BC17" s="136"/>
      <c r="BD17" s="136"/>
      <c r="BE17" s="355"/>
    </row>
    <row r="18" spans="44:57" ht="15" thickTop="1"/>
    <row r="20" spans="44:57" ht="90.6" customHeight="1"/>
  </sheetData>
  <mergeCells count="101">
    <mergeCell ref="A4:A13"/>
    <mergeCell ref="A2:C2"/>
    <mergeCell ref="D2:AQ2"/>
    <mergeCell ref="H11:Y11"/>
    <mergeCell ref="Z11:AQ11"/>
    <mergeCell ref="AZ11:AZ13"/>
    <mergeCell ref="AS11:AS13"/>
    <mergeCell ref="AT11:AT13"/>
    <mergeCell ref="AU11:AU13"/>
    <mergeCell ref="AV11:AV13"/>
    <mergeCell ref="AW11:AW13"/>
    <mergeCell ref="AX11:AX13"/>
    <mergeCell ref="Z9:AB10"/>
    <mergeCell ref="H9:J10"/>
    <mergeCell ref="AC9:AE10"/>
    <mergeCell ref="AF9:AH10"/>
    <mergeCell ref="AI9:AK10"/>
    <mergeCell ref="E7:E10"/>
    <mergeCell ref="F7:F10"/>
    <mergeCell ref="H7:Y7"/>
    <mergeCell ref="H8:J8"/>
    <mergeCell ref="K8:M8"/>
    <mergeCell ref="N8:P8"/>
    <mergeCell ref="Q8:S8"/>
    <mergeCell ref="BC4:BC6"/>
    <mergeCell ref="BD4:BD6"/>
    <mergeCell ref="BE4:BE6"/>
    <mergeCell ref="BA4:BA6"/>
    <mergeCell ref="AI8:AK8"/>
    <mergeCell ref="BC11:BC13"/>
    <mergeCell ref="BD11:BD13"/>
    <mergeCell ref="BE11:BE13"/>
    <mergeCell ref="AL9:AN10"/>
    <mergeCell ref="BB11:BB13"/>
    <mergeCell ref="BE7:BE10"/>
    <mergeCell ref="AL6:AQ6"/>
    <mergeCell ref="AS7:AS10"/>
    <mergeCell ref="AT7:AT10"/>
    <mergeCell ref="AX7:AX10"/>
    <mergeCell ref="AZ7:AZ10"/>
    <mergeCell ref="BB4:BB6"/>
    <mergeCell ref="AL5:AQ5"/>
    <mergeCell ref="Z7:AQ7"/>
    <mergeCell ref="AX4:AX6"/>
    <mergeCell ref="AZ4:AZ6"/>
    <mergeCell ref="AT4:AT6"/>
    <mergeCell ref="AL8:AN8"/>
    <mergeCell ref="AO8:AQ8"/>
    <mergeCell ref="B4:B13"/>
    <mergeCell ref="C4:C13"/>
    <mergeCell ref="E4:E6"/>
    <mergeCell ref="N5:S5"/>
    <mergeCell ref="T6:Y6"/>
    <mergeCell ref="Z6:AE6"/>
    <mergeCell ref="AF6:AK6"/>
    <mergeCell ref="D4:D13"/>
    <mergeCell ref="Z8:AB8"/>
    <mergeCell ref="T5:Y5"/>
    <mergeCell ref="Z5:AE5"/>
    <mergeCell ref="AF5:AK5"/>
    <mergeCell ref="N9:P10"/>
    <mergeCell ref="Q9:S10"/>
    <mergeCell ref="T9:V10"/>
    <mergeCell ref="AC8:AE8"/>
    <mergeCell ref="AF8:AH8"/>
    <mergeCell ref="T8:V8"/>
    <mergeCell ref="W8:Y8"/>
    <mergeCell ref="BE14:BE17"/>
    <mergeCell ref="AS14:AS17"/>
    <mergeCell ref="AT14:AT17"/>
    <mergeCell ref="AX14:AX17"/>
    <mergeCell ref="AO9:AQ10"/>
    <mergeCell ref="W9:Y10"/>
    <mergeCell ref="K9:M10"/>
    <mergeCell ref="AR1:AX1"/>
    <mergeCell ref="AR2:AX2"/>
    <mergeCell ref="AR4:AR13"/>
    <mergeCell ref="A1:AQ1"/>
    <mergeCell ref="AY1:BE1"/>
    <mergeCell ref="AY2:BE2"/>
    <mergeCell ref="H3:Y3"/>
    <mergeCell ref="Z3:AQ3"/>
    <mergeCell ref="AS4:AS6"/>
    <mergeCell ref="F4:F6"/>
    <mergeCell ref="H4:Y4"/>
    <mergeCell ref="Z4:AQ4"/>
    <mergeCell ref="H5:M5"/>
    <mergeCell ref="H6:M6"/>
    <mergeCell ref="N6:S6"/>
    <mergeCell ref="BA7:BA10"/>
    <mergeCell ref="BA11:BA13"/>
    <mergeCell ref="AR14:AR17"/>
    <mergeCell ref="AY14:AY17"/>
    <mergeCell ref="E11:E13"/>
    <mergeCell ref="F11:F13"/>
    <mergeCell ref="AU4:AU6"/>
    <mergeCell ref="AV4:AV6"/>
    <mergeCell ref="AW4:AW6"/>
    <mergeCell ref="AZ14:AZ17"/>
    <mergeCell ref="BA14:BA17"/>
    <mergeCell ref="AY4:AY13"/>
  </mergeCells>
  <pageMargins left="0.7" right="0.7" top="0.75" bottom="0.75" header="0.3" footer="0.3"/>
  <pageSetup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5C456-6AB7-4BF3-B0D8-3BB22DA06938}">
  <dimension ref="A1:AQ18"/>
  <sheetViews>
    <sheetView workbookViewId="0">
      <selection activeCell="E4" sqref="E4:E6"/>
    </sheetView>
  </sheetViews>
  <sheetFormatPr defaultColWidth="13.140625" defaultRowHeight="14.45"/>
  <cols>
    <col min="5" max="5" width="16.85546875" customWidth="1"/>
  </cols>
  <sheetData>
    <row r="1" spans="1:43" ht="26.1" customHeight="1" thickBot="1">
      <c r="A1" s="569"/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69"/>
      <c r="AN1" s="569"/>
      <c r="AO1" s="569"/>
      <c r="AP1" s="569"/>
      <c r="AQ1" s="570"/>
    </row>
    <row r="2" spans="1:43" ht="36" customHeight="1">
      <c r="A2" s="571" t="s">
        <v>3</v>
      </c>
      <c r="B2" s="571"/>
      <c r="C2" s="572"/>
      <c r="D2" s="573" t="s">
        <v>42</v>
      </c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4"/>
      <c r="AQ2" s="575"/>
    </row>
    <row r="3" spans="1:43" ht="87">
      <c r="A3" s="209" t="s">
        <v>43</v>
      </c>
      <c r="B3" s="210" t="s">
        <v>7</v>
      </c>
      <c r="C3" s="174" t="s">
        <v>8</v>
      </c>
      <c r="D3" s="175" t="s">
        <v>9</v>
      </c>
      <c r="E3" s="171" t="s">
        <v>10</v>
      </c>
      <c r="F3" s="171" t="s">
        <v>11</v>
      </c>
      <c r="G3" s="221"/>
      <c r="H3" s="576" t="s">
        <v>48</v>
      </c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8"/>
      <c r="Z3" s="579" t="s">
        <v>13</v>
      </c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</row>
    <row r="4" spans="1:43" ht="24.95" customHeight="1">
      <c r="A4" s="581">
        <v>45017</v>
      </c>
      <c r="B4" s="584" t="s">
        <v>44</v>
      </c>
      <c r="C4" s="587">
        <v>7654</v>
      </c>
      <c r="D4" s="584">
        <v>12</v>
      </c>
      <c r="E4" s="524" t="s">
        <v>20</v>
      </c>
      <c r="F4" s="527">
        <v>3</v>
      </c>
      <c r="G4" s="222"/>
      <c r="H4" s="556" t="s">
        <v>21</v>
      </c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8"/>
      <c r="Z4" s="559" t="s">
        <v>21</v>
      </c>
      <c r="AA4" s="557"/>
      <c r="AB4" s="557"/>
      <c r="AC4" s="557"/>
      <c r="AD4" s="557"/>
      <c r="AE4" s="557"/>
      <c r="AF4" s="557"/>
      <c r="AG4" s="557"/>
      <c r="AH4" s="557"/>
      <c r="AI4" s="557"/>
      <c r="AJ4" s="557"/>
      <c r="AK4" s="557"/>
      <c r="AL4" s="557"/>
      <c r="AM4" s="557"/>
      <c r="AN4" s="557"/>
      <c r="AO4" s="557"/>
      <c r="AP4" s="557"/>
      <c r="AQ4" s="557"/>
    </row>
    <row r="5" spans="1:43" ht="24.95" customHeight="1">
      <c r="A5" s="582"/>
      <c r="B5" s="585"/>
      <c r="C5" s="588"/>
      <c r="D5" s="585"/>
      <c r="E5" s="525"/>
      <c r="F5" s="528"/>
      <c r="G5" s="223"/>
      <c r="H5" s="560" t="s">
        <v>22</v>
      </c>
      <c r="I5" s="561"/>
      <c r="J5" s="561"/>
      <c r="K5" s="561"/>
      <c r="L5" s="561"/>
      <c r="M5" s="562"/>
      <c r="N5" s="563" t="s">
        <v>23</v>
      </c>
      <c r="O5" s="561"/>
      <c r="P5" s="561"/>
      <c r="Q5" s="561"/>
      <c r="R5" s="561"/>
      <c r="S5" s="562"/>
      <c r="T5" s="564" t="s">
        <v>24</v>
      </c>
      <c r="U5" s="565"/>
      <c r="V5" s="565"/>
      <c r="W5" s="565"/>
      <c r="X5" s="565"/>
      <c r="Y5" s="566"/>
      <c r="Z5" s="567" t="s">
        <v>22</v>
      </c>
      <c r="AA5" s="561"/>
      <c r="AB5" s="561"/>
      <c r="AC5" s="561"/>
      <c r="AD5" s="561"/>
      <c r="AE5" s="562"/>
      <c r="AF5" s="563" t="s">
        <v>23</v>
      </c>
      <c r="AG5" s="561"/>
      <c r="AH5" s="561"/>
      <c r="AI5" s="561"/>
      <c r="AJ5" s="561"/>
      <c r="AK5" s="568"/>
      <c r="AL5" s="560" t="s">
        <v>24</v>
      </c>
      <c r="AM5" s="561"/>
      <c r="AN5" s="561"/>
      <c r="AO5" s="561"/>
      <c r="AP5" s="561"/>
      <c r="AQ5" s="561"/>
    </row>
    <row r="6" spans="1:43" ht="51.6" customHeight="1">
      <c r="A6" s="582"/>
      <c r="B6" s="585"/>
      <c r="C6" s="588"/>
      <c r="D6" s="585"/>
      <c r="E6" s="549"/>
      <c r="F6" s="555"/>
      <c r="G6" s="223"/>
      <c r="H6" s="548">
        <v>1</v>
      </c>
      <c r="I6" s="543"/>
      <c r="J6" s="543"/>
      <c r="K6" s="543"/>
      <c r="L6" s="543"/>
      <c r="M6" s="544"/>
      <c r="N6" s="542">
        <v>4</v>
      </c>
      <c r="O6" s="543"/>
      <c r="P6" s="543"/>
      <c r="Q6" s="543"/>
      <c r="R6" s="543"/>
      <c r="S6" s="544"/>
      <c r="T6" s="542">
        <v>0</v>
      </c>
      <c r="U6" s="543"/>
      <c r="V6" s="543"/>
      <c r="W6" s="543"/>
      <c r="X6" s="543"/>
      <c r="Y6" s="545"/>
      <c r="Z6" s="546">
        <v>2</v>
      </c>
      <c r="AA6" s="543"/>
      <c r="AB6" s="543"/>
      <c r="AC6" s="543"/>
      <c r="AD6" s="543"/>
      <c r="AE6" s="544"/>
      <c r="AF6" s="542">
        <v>5</v>
      </c>
      <c r="AG6" s="543"/>
      <c r="AH6" s="543"/>
      <c r="AI6" s="543"/>
      <c r="AJ6" s="543"/>
      <c r="AK6" s="547"/>
      <c r="AL6" s="548">
        <v>0</v>
      </c>
      <c r="AM6" s="543"/>
      <c r="AN6" s="543"/>
      <c r="AO6" s="543"/>
      <c r="AP6" s="543"/>
      <c r="AQ6" s="543"/>
    </row>
    <row r="7" spans="1:43" ht="24.95" customHeight="1">
      <c r="A7" s="582"/>
      <c r="B7" s="585"/>
      <c r="C7" s="588"/>
      <c r="D7" s="585"/>
      <c r="E7" s="524" t="s">
        <v>49</v>
      </c>
      <c r="F7" s="550">
        <v>2</v>
      </c>
      <c r="G7" s="224"/>
      <c r="H7" s="530" t="s">
        <v>26</v>
      </c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2"/>
      <c r="Z7" s="553" t="s">
        <v>26</v>
      </c>
      <c r="AA7" s="554"/>
      <c r="AB7" s="554"/>
      <c r="AC7" s="554"/>
      <c r="AD7" s="554"/>
      <c r="AE7" s="554"/>
      <c r="AF7" s="554"/>
      <c r="AG7" s="554"/>
      <c r="AH7" s="554"/>
      <c r="AI7" s="554"/>
      <c r="AJ7" s="554"/>
      <c r="AK7" s="554"/>
      <c r="AL7" s="554"/>
      <c r="AM7" s="554"/>
      <c r="AN7" s="554"/>
      <c r="AO7" s="554"/>
      <c r="AP7" s="554"/>
      <c r="AQ7" s="554"/>
    </row>
    <row r="8" spans="1:43" ht="24.95" customHeight="1">
      <c r="A8" s="582"/>
      <c r="B8" s="585"/>
      <c r="C8" s="588"/>
      <c r="D8" s="585"/>
      <c r="E8" s="525"/>
      <c r="F8" s="551"/>
      <c r="G8" s="224"/>
      <c r="H8" s="519" t="s">
        <v>28</v>
      </c>
      <c r="I8" s="520"/>
      <c r="J8" s="521"/>
      <c r="K8" s="519" t="s">
        <v>29</v>
      </c>
      <c r="L8" s="520"/>
      <c r="M8" s="538"/>
      <c r="N8" s="539" t="s">
        <v>28</v>
      </c>
      <c r="O8" s="520"/>
      <c r="P8" s="521"/>
      <c r="Q8" s="519" t="s">
        <v>29</v>
      </c>
      <c r="R8" s="520"/>
      <c r="S8" s="538"/>
      <c r="T8" s="539" t="s">
        <v>28</v>
      </c>
      <c r="U8" s="520"/>
      <c r="V8" s="521"/>
      <c r="W8" s="519" t="s">
        <v>29</v>
      </c>
      <c r="X8" s="520"/>
      <c r="Y8" s="540"/>
      <c r="Z8" s="541" t="s">
        <v>28</v>
      </c>
      <c r="AA8" s="520"/>
      <c r="AB8" s="521"/>
      <c r="AC8" s="519" t="s">
        <v>29</v>
      </c>
      <c r="AD8" s="520"/>
      <c r="AE8" s="538"/>
      <c r="AF8" s="539" t="s">
        <v>28</v>
      </c>
      <c r="AG8" s="520"/>
      <c r="AH8" s="521"/>
      <c r="AI8" s="519" t="s">
        <v>29</v>
      </c>
      <c r="AJ8" s="520"/>
      <c r="AK8" s="521"/>
      <c r="AL8" s="519" t="s">
        <v>28</v>
      </c>
      <c r="AM8" s="520"/>
      <c r="AN8" s="521"/>
      <c r="AO8" s="522" t="s">
        <v>29</v>
      </c>
      <c r="AP8" s="523"/>
      <c r="AQ8" s="523"/>
    </row>
    <row r="9" spans="1:43" ht="24.95" customHeight="1">
      <c r="A9" s="582"/>
      <c r="B9" s="585"/>
      <c r="C9" s="588"/>
      <c r="D9" s="585"/>
      <c r="E9" s="525"/>
      <c r="F9" s="551"/>
      <c r="G9" s="224"/>
      <c r="H9" s="506">
        <v>1</v>
      </c>
      <c r="I9" s="507"/>
      <c r="J9" s="508"/>
      <c r="K9" s="506">
        <v>0</v>
      </c>
      <c r="L9" s="507"/>
      <c r="M9" s="512"/>
      <c r="N9" s="516">
        <v>1</v>
      </c>
      <c r="O9" s="507"/>
      <c r="P9" s="508"/>
      <c r="Q9" s="506">
        <v>3</v>
      </c>
      <c r="R9" s="507"/>
      <c r="S9" s="512"/>
      <c r="T9" s="516">
        <v>0</v>
      </c>
      <c r="U9" s="507"/>
      <c r="V9" s="508"/>
      <c r="W9" s="506">
        <v>0</v>
      </c>
      <c r="X9" s="507"/>
      <c r="Y9" s="534"/>
      <c r="Z9" s="536">
        <v>2</v>
      </c>
      <c r="AA9" s="507"/>
      <c r="AB9" s="508"/>
      <c r="AC9" s="506">
        <v>0</v>
      </c>
      <c r="AD9" s="507"/>
      <c r="AE9" s="512"/>
      <c r="AF9" s="516">
        <v>3</v>
      </c>
      <c r="AG9" s="507"/>
      <c r="AH9" s="508"/>
      <c r="AI9" s="506">
        <v>2</v>
      </c>
      <c r="AJ9" s="507"/>
      <c r="AK9" s="508"/>
      <c r="AL9" s="506">
        <v>0</v>
      </c>
      <c r="AM9" s="507"/>
      <c r="AN9" s="508"/>
      <c r="AO9" s="506">
        <v>0</v>
      </c>
      <c r="AP9" s="507"/>
      <c r="AQ9" s="507"/>
    </row>
    <row r="10" spans="1:43" ht="24.95" customHeight="1">
      <c r="A10" s="582"/>
      <c r="B10" s="585"/>
      <c r="C10" s="588"/>
      <c r="D10" s="585"/>
      <c r="E10" s="549"/>
      <c r="F10" s="552"/>
      <c r="G10" s="224"/>
      <c r="H10" s="509"/>
      <c r="I10" s="510"/>
      <c r="J10" s="511"/>
      <c r="K10" s="513"/>
      <c r="L10" s="514"/>
      <c r="M10" s="515"/>
      <c r="N10" s="517"/>
      <c r="O10" s="510"/>
      <c r="P10" s="511"/>
      <c r="Q10" s="509"/>
      <c r="R10" s="510"/>
      <c r="S10" s="518"/>
      <c r="T10" s="517"/>
      <c r="U10" s="510"/>
      <c r="V10" s="511"/>
      <c r="W10" s="509"/>
      <c r="X10" s="510"/>
      <c r="Y10" s="535"/>
      <c r="Z10" s="537"/>
      <c r="AA10" s="510"/>
      <c r="AB10" s="511"/>
      <c r="AC10" s="509"/>
      <c r="AD10" s="510"/>
      <c r="AE10" s="518"/>
      <c r="AF10" s="517"/>
      <c r="AG10" s="510"/>
      <c r="AH10" s="511"/>
      <c r="AI10" s="509"/>
      <c r="AJ10" s="510"/>
      <c r="AK10" s="511"/>
      <c r="AL10" s="509"/>
      <c r="AM10" s="510"/>
      <c r="AN10" s="511"/>
      <c r="AO10" s="509"/>
      <c r="AP10" s="510"/>
      <c r="AQ10" s="510"/>
    </row>
    <row r="11" spans="1:43" ht="24.95" customHeight="1">
      <c r="A11" s="582"/>
      <c r="B11" s="585"/>
      <c r="C11" s="588"/>
      <c r="D11" s="585"/>
      <c r="E11" s="524" t="s">
        <v>50</v>
      </c>
      <c r="F11" s="527">
        <v>7</v>
      </c>
      <c r="G11" s="223"/>
      <c r="H11" s="530" t="s">
        <v>32</v>
      </c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  <c r="V11" s="531"/>
      <c r="W11" s="531"/>
      <c r="X11" s="531"/>
      <c r="Y11" s="532"/>
      <c r="Z11" s="533" t="s">
        <v>33</v>
      </c>
      <c r="AA11" s="531"/>
      <c r="AB11" s="531"/>
      <c r="AC11" s="531"/>
      <c r="AD11" s="531"/>
      <c r="AE11" s="531"/>
      <c r="AF11" s="531"/>
      <c r="AG11" s="531"/>
      <c r="AH11" s="531"/>
      <c r="AI11" s="531"/>
      <c r="AJ11" s="531"/>
      <c r="AK11" s="531"/>
      <c r="AL11" s="531"/>
      <c r="AM11" s="531"/>
      <c r="AN11" s="531"/>
      <c r="AO11" s="531"/>
      <c r="AP11" s="531"/>
      <c r="AQ11" s="531"/>
    </row>
    <row r="12" spans="1:43" ht="24.95" customHeight="1">
      <c r="A12" s="582"/>
      <c r="B12" s="585"/>
      <c r="C12" s="588"/>
      <c r="D12" s="585"/>
      <c r="E12" s="525"/>
      <c r="F12" s="528"/>
      <c r="G12" s="223"/>
      <c r="H12" s="179" t="s">
        <v>35</v>
      </c>
      <c r="I12" s="178" t="s">
        <v>36</v>
      </c>
      <c r="J12" s="180" t="s">
        <v>37</v>
      </c>
      <c r="K12" s="177" t="s">
        <v>35</v>
      </c>
      <c r="L12" s="181" t="s">
        <v>36</v>
      </c>
      <c r="M12" s="182" t="s">
        <v>37</v>
      </c>
      <c r="N12" s="183" t="s">
        <v>35</v>
      </c>
      <c r="O12" s="178" t="s">
        <v>36</v>
      </c>
      <c r="P12" s="180" t="s">
        <v>37</v>
      </c>
      <c r="Q12" s="184" t="s">
        <v>35</v>
      </c>
      <c r="R12" s="181" t="s">
        <v>36</v>
      </c>
      <c r="S12" s="185" t="s">
        <v>37</v>
      </c>
      <c r="T12" s="176" t="s">
        <v>35</v>
      </c>
      <c r="U12" s="181" t="s">
        <v>36</v>
      </c>
      <c r="V12" s="180" t="s">
        <v>37</v>
      </c>
      <c r="W12" s="179" t="s">
        <v>35</v>
      </c>
      <c r="X12" s="181" t="s">
        <v>36</v>
      </c>
      <c r="Y12" s="186" t="s">
        <v>37</v>
      </c>
      <c r="Z12" s="187" t="s">
        <v>35</v>
      </c>
      <c r="AA12" s="178" t="s">
        <v>36</v>
      </c>
      <c r="AB12" s="180" t="s">
        <v>37</v>
      </c>
      <c r="AC12" s="188" t="s">
        <v>35</v>
      </c>
      <c r="AD12" s="181" t="s">
        <v>36</v>
      </c>
      <c r="AE12" s="182" t="s">
        <v>37</v>
      </c>
      <c r="AF12" s="183" t="s">
        <v>35</v>
      </c>
      <c r="AG12" s="178" t="s">
        <v>36</v>
      </c>
      <c r="AH12" s="180" t="s">
        <v>37</v>
      </c>
      <c r="AI12" s="188" t="s">
        <v>35</v>
      </c>
      <c r="AJ12" s="181" t="s">
        <v>36</v>
      </c>
      <c r="AK12" s="180" t="s">
        <v>37</v>
      </c>
      <c r="AL12" s="179" t="s">
        <v>35</v>
      </c>
      <c r="AM12" s="178" t="s">
        <v>36</v>
      </c>
      <c r="AN12" s="180" t="s">
        <v>37</v>
      </c>
      <c r="AO12" s="188" t="s">
        <v>35</v>
      </c>
      <c r="AP12" s="181" t="s">
        <v>36</v>
      </c>
      <c r="AQ12" s="189" t="s">
        <v>37</v>
      </c>
    </row>
    <row r="13" spans="1:43" ht="37.5" customHeight="1" thickBot="1">
      <c r="A13" s="583"/>
      <c r="B13" s="586"/>
      <c r="C13" s="589"/>
      <c r="D13" s="586"/>
      <c r="E13" s="526"/>
      <c r="F13" s="529"/>
      <c r="G13" s="225"/>
      <c r="H13" s="190">
        <v>0</v>
      </c>
      <c r="I13" s="190">
        <v>1</v>
      </c>
      <c r="J13" s="191">
        <v>0</v>
      </c>
      <c r="K13" s="192">
        <v>0</v>
      </c>
      <c r="L13" s="190">
        <v>0</v>
      </c>
      <c r="M13" s="193">
        <v>0</v>
      </c>
      <c r="N13" s="194">
        <v>0</v>
      </c>
      <c r="O13" s="195">
        <v>0</v>
      </c>
      <c r="P13" s="196">
        <v>1</v>
      </c>
      <c r="Q13" s="197">
        <v>1</v>
      </c>
      <c r="R13" s="198">
        <v>0</v>
      </c>
      <c r="S13" s="199">
        <v>2</v>
      </c>
      <c r="T13" s="200">
        <v>0</v>
      </c>
      <c r="U13" s="198">
        <v>0</v>
      </c>
      <c r="V13" s="201">
        <v>0</v>
      </c>
      <c r="W13" s="202">
        <v>0</v>
      </c>
      <c r="X13" s="195">
        <v>0</v>
      </c>
      <c r="Y13" s="203">
        <v>0</v>
      </c>
      <c r="Z13" s="204">
        <v>1</v>
      </c>
      <c r="AA13" s="195">
        <v>0</v>
      </c>
      <c r="AB13" s="201">
        <v>1</v>
      </c>
      <c r="AC13" s="205">
        <v>0</v>
      </c>
      <c r="AD13" s="206">
        <v>0</v>
      </c>
      <c r="AE13" s="207">
        <v>0</v>
      </c>
      <c r="AF13" s="206">
        <v>1</v>
      </c>
      <c r="AG13" s="195">
        <v>0</v>
      </c>
      <c r="AH13" s="201">
        <v>2</v>
      </c>
      <c r="AI13" s="197">
        <v>1</v>
      </c>
      <c r="AJ13" s="198">
        <v>0</v>
      </c>
      <c r="AK13" s="201">
        <v>1</v>
      </c>
      <c r="AL13" s="202">
        <v>0</v>
      </c>
      <c r="AM13" s="195">
        <v>0</v>
      </c>
      <c r="AN13" s="201">
        <v>0</v>
      </c>
      <c r="AO13" s="197">
        <v>0</v>
      </c>
      <c r="AP13" s="198">
        <v>0</v>
      </c>
      <c r="AQ13" s="208">
        <v>0</v>
      </c>
    </row>
    <row r="15" spans="1:43" ht="61.5">
      <c r="D15" s="27" t="s">
        <v>39</v>
      </c>
      <c r="H15" s="27"/>
    </row>
    <row r="16" spans="1:43" ht="30.95">
      <c r="D16" s="328" t="str">
        <f>IF(SUM(F4:F13)=D4,"Total is correct","Total is incorrect. Ensure total numbers in column G are equal to the total patient number with hepatitis C audit clinical item added to file")</f>
        <v>Total is correct</v>
      </c>
      <c r="E16" s="328"/>
      <c r="F16" s="328"/>
      <c r="G16" s="29"/>
      <c r="H16" s="328" t="str">
        <f>IF(SUM(H9:M10)=H6,"Total is correct","Total is incorrect. Ensure both figures under &lt;50 years and 50+ years equal the total number of female patients")</f>
        <v>Total is correct</v>
      </c>
      <c r="I16" s="328"/>
      <c r="J16" s="328"/>
      <c r="K16" s="328"/>
      <c r="L16" s="328"/>
      <c r="M16" s="328"/>
      <c r="N16" s="328" t="str">
        <f>IF(SUM(N9:S10)=N6,"Total is correct","Total is incorrect. Ensure both figures under &lt;50 years and 50+ years equal the total number of male patients")</f>
        <v>Total is correct</v>
      </c>
      <c r="O16" s="328"/>
      <c r="P16" s="328"/>
      <c r="Q16" s="328"/>
      <c r="R16" s="328"/>
      <c r="S16" s="328"/>
      <c r="T16" s="328" t="str">
        <f>IF(SUM(T9:Y10)=T6,"Total is correct","Total is incorrect. Ensure both figures under &lt;50 years and 50+ years equal the total number of patients with a gender of other or prefer not to say")</f>
        <v>Total is correct</v>
      </c>
      <c r="U16" s="328"/>
      <c r="V16" s="328"/>
      <c r="W16" s="328"/>
      <c r="X16" s="328"/>
      <c r="Y16" s="328"/>
      <c r="Z16" s="328" t="str">
        <f>IF(SUM(Z9:AE10)=Z6,"Total is correct","Total is incorrect. Ensure both figures under &lt;50 years and 50+ years equal the total number of female patients")</f>
        <v>Total is correct</v>
      </c>
      <c r="AA16" s="328"/>
      <c r="AB16" s="328"/>
      <c r="AC16" s="328"/>
      <c r="AD16" s="328"/>
      <c r="AE16" s="328"/>
      <c r="AF16" s="328" t="str">
        <f>IF(SUM(AF9:AK10)=AF6,"Total is correct","Total is incorrect. Ensure both figures under &lt;50 years and 50+ years equal the total number of male patients")</f>
        <v>Total is correct</v>
      </c>
      <c r="AG16" s="328"/>
      <c r="AH16" s="328"/>
      <c r="AI16" s="328"/>
      <c r="AJ16" s="328"/>
      <c r="AK16" s="328"/>
      <c r="AL16" s="328" t="str">
        <f>IF(SUM(AL9:AQ10)=AL6,"Total is correct","Total is incorrect. Ensure both figures under &lt;50 years and 50+ years equal the total number of patients with a gender of other or prefer not to say")</f>
        <v>Total is correct</v>
      </c>
      <c r="AM16" s="328"/>
      <c r="AN16" s="328"/>
      <c r="AO16" s="328"/>
      <c r="AP16" s="328"/>
      <c r="AQ16" s="328"/>
    </row>
    <row r="17" spans="4:43" ht="30.95">
      <c r="D17" s="28"/>
      <c r="E17" s="33"/>
      <c r="F17" s="33"/>
      <c r="G17" s="33"/>
      <c r="H17" s="328" t="str">
        <f>IF(SUM(H13:J13)=H9,"Total is correct","Total is incorrect. Ensure all figures for Indigenous status for those patients &lt;50 years are equal to the total figure input in row 9.")</f>
        <v>Total is correct</v>
      </c>
      <c r="I17" s="328"/>
      <c r="J17" s="328"/>
      <c r="K17" s="328"/>
      <c r="L17" s="328"/>
      <c r="M17" s="328"/>
      <c r="N17" s="328" t="str">
        <f>IF(SUM(N7:P7)=N3,"Total is correct","Total is incorrect. Ensure all figures for Indigenous status for those patients &lt;50 years are equal to the total figure input in row 9.")</f>
        <v>Total is correct</v>
      </c>
      <c r="O17" s="328"/>
      <c r="P17" s="328"/>
      <c r="Q17" s="328"/>
      <c r="R17" s="328"/>
      <c r="S17" s="328"/>
      <c r="T17" s="328" t="str">
        <f>IF(SUM(T7:V7)=T3,"Total is correct","Total is incorrect. Ensure all figures for Indigenous status for those patients &lt;50 years are equal to the total figure input in row 9.")</f>
        <v>Total is correct</v>
      </c>
      <c r="U17" s="328"/>
      <c r="V17" s="328"/>
      <c r="W17" s="328"/>
      <c r="X17" s="328"/>
      <c r="Y17" s="328"/>
      <c r="Z17" s="328" t="str">
        <f>IF(SUM(Z13:AB13)=Z9,"Total is correct","Total is incorrect. Ensure all figures for Indigenous status for those patients &lt;50 years are equal to the total figure input in row 9.")</f>
        <v>Total is correct</v>
      </c>
      <c r="AA17" s="328"/>
      <c r="AB17" s="328"/>
      <c r="AC17" s="328"/>
      <c r="AD17" s="328"/>
      <c r="AE17" s="328"/>
      <c r="AF17" s="328" t="str">
        <f>IF(SUM(AF7:AH7)=AF3,"Total is correct","Total is incorrect. Ensure all figures for Indigenous status for those patients &lt;50 years are equal to the total figure input in row 9.")</f>
        <v>Total is correct</v>
      </c>
      <c r="AG17" s="328"/>
      <c r="AH17" s="328"/>
      <c r="AI17" s="328"/>
      <c r="AJ17" s="328"/>
      <c r="AK17" s="328"/>
      <c r="AL17" s="328" t="str">
        <f>IF(SUM(AL7:AN7)=AL3,"Total is correct","Total is incorrect. Ensure all figures for Indigenous status for those patients &lt;50 years are equal to the total figure input in row 9.")</f>
        <v>Total is correct</v>
      </c>
      <c r="AM17" s="328"/>
      <c r="AN17" s="328"/>
      <c r="AO17" s="328"/>
      <c r="AP17" s="328"/>
      <c r="AQ17" s="328"/>
    </row>
    <row r="18" spans="4:43" ht="30.95">
      <c r="D18" s="28"/>
      <c r="E18" s="33"/>
      <c r="F18" s="33"/>
      <c r="G18" s="33"/>
      <c r="H18" s="328" t="str">
        <f>IF(SUM(K7:M7)=K3,"Total is correct","Total is incorrect. Ensure all figures for Indigenous status for those patients 50+ years are equal to the total figure input in row 9.")</f>
        <v>Total is correct</v>
      </c>
      <c r="I18" s="328"/>
      <c r="J18" s="328"/>
      <c r="K18" s="328"/>
      <c r="L18" s="328"/>
      <c r="M18" s="328"/>
      <c r="N18" s="328" t="str">
        <f>IF(SUM(Q7:S7)=Q3,"Total is correct","Total is incorrect. Ensure all figures for Indigenous status for those patients 50+ years are equal to the total figure input in row 9.")</f>
        <v>Total is correct</v>
      </c>
      <c r="O18" s="328"/>
      <c r="P18" s="328"/>
      <c r="Q18" s="328"/>
      <c r="R18" s="328"/>
      <c r="S18" s="328"/>
      <c r="T18" s="328" t="str">
        <f>IF(SUM(W7:Y7)=W3,"Total is correct","Total is incorrect. Ensure all figures for Indigenous status for those patients 50+ years are equal to the total figure input in row 9.")</f>
        <v>Total is correct</v>
      </c>
      <c r="U18" s="328"/>
      <c r="V18" s="328"/>
      <c r="W18" s="328"/>
      <c r="X18" s="328"/>
      <c r="Y18" s="328"/>
      <c r="Z18" s="328" t="str">
        <f>IF(SUM(AC7:AE7)=AC3,"Total is correct","Total is incorrect. Ensure all figures for Indigenous status for those patients 50+ years are equal to the total figure input in row 9.")</f>
        <v>Total is correct</v>
      </c>
      <c r="AA18" s="328"/>
      <c r="AB18" s="328"/>
      <c r="AC18" s="328"/>
      <c r="AD18" s="328"/>
      <c r="AE18" s="328"/>
      <c r="AF18" s="328" t="str">
        <f>IF(SUM(AI7:AK7)=AI3,"Total is correct","Total is incorrect. Ensure all figures for Indigenous status for those patients 50+ years are equal to the total figure input in row 9.")</f>
        <v>Total is correct</v>
      </c>
      <c r="AG18" s="328"/>
      <c r="AH18" s="328"/>
      <c r="AI18" s="328"/>
      <c r="AJ18" s="328"/>
      <c r="AK18" s="328"/>
      <c r="AL18" s="328" t="str">
        <f>IF(SUM(AO7:AQ7)=AO3,"Total is correct","Total is incorrect. Ensure all figures for Indigenous status for those patients 50+ years are equal to the total figure input in row 9.")</f>
        <v>Total is correct</v>
      </c>
      <c r="AM18" s="328"/>
      <c r="AN18" s="328"/>
      <c r="AO18" s="328"/>
      <c r="AP18" s="328"/>
      <c r="AQ18" s="328"/>
    </row>
  </sheetData>
  <mergeCells count="76">
    <mergeCell ref="A4:A13"/>
    <mergeCell ref="B4:B13"/>
    <mergeCell ref="C4:C13"/>
    <mergeCell ref="D4:D13"/>
    <mergeCell ref="E4:E6"/>
    <mergeCell ref="A1:AQ1"/>
    <mergeCell ref="A2:C2"/>
    <mergeCell ref="D2:AQ2"/>
    <mergeCell ref="H3:Y3"/>
    <mergeCell ref="Z3:AQ3"/>
    <mergeCell ref="AL6:AQ6"/>
    <mergeCell ref="E7:E10"/>
    <mergeCell ref="F7:F10"/>
    <mergeCell ref="H7:Y7"/>
    <mergeCell ref="Z7:AQ7"/>
    <mergeCell ref="H8:J8"/>
    <mergeCell ref="F4:F6"/>
    <mergeCell ref="H4:Y4"/>
    <mergeCell ref="Z4:AQ4"/>
    <mergeCell ref="H5:M5"/>
    <mergeCell ref="N5:S5"/>
    <mergeCell ref="T5:Y5"/>
    <mergeCell ref="Z5:AE5"/>
    <mergeCell ref="AF5:AK5"/>
    <mergeCell ref="AL5:AQ5"/>
    <mergeCell ref="H6:M6"/>
    <mergeCell ref="Z8:AB8"/>
    <mergeCell ref="N6:S6"/>
    <mergeCell ref="T6:Y6"/>
    <mergeCell ref="Z6:AE6"/>
    <mergeCell ref="AF6:AK6"/>
    <mergeCell ref="AC8:AE8"/>
    <mergeCell ref="AF8:AH8"/>
    <mergeCell ref="AI8:AK8"/>
    <mergeCell ref="K8:M8"/>
    <mergeCell ref="N8:P8"/>
    <mergeCell ref="Q8:S8"/>
    <mergeCell ref="T8:V8"/>
    <mergeCell ref="W8:Y8"/>
    <mergeCell ref="AL8:AN8"/>
    <mergeCell ref="AO8:AQ8"/>
    <mergeCell ref="D16:F16"/>
    <mergeCell ref="H16:M16"/>
    <mergeCell ref="N16:S16"/>
    <mergeCell ref="T16:Y16"/>
    <mergeCell ref="Z16:AE16"/>
    <mergeCell ref="AO9:AQ10"/>
    <mergeCell ref="E11:E13"/>
    <mergeCell ref="F11:F13"/>
    <mergeCell ref="H11:Y11"/>
    <mergeCell ref="Z11:AQ11"/>
    <mergeCell ref="W9:Y10"/>
    <mergeCell ref="Z9:AB10"/>
    <mergeCell ref="AC9:AE10"/>
    <mergeCell ref="AF9:AH10"/>
    <mergeCell ref="AI9:AK10"/>
    <mergeCell ref="AL9:AN10"/>
    <mergeCell ref="H9:J10"/>
    <mergeCell ref="K9:M10"/>
    <mergeCell ref="N9:P10"/>
    <mergeCell ref="Q9:S10"/>
    <mergeCell ref="T9:V10"/>
    <mergeCell ref="AL18:AQ18"/>
    <mergeCell ref="AF16:AK16"/>
    <mergeCell ref="AL16:AQ16"/>
    <mergeCell ref="H17:M17"/>
    <mergeCell ref="N17:S17"/>
    <mergeCell ref="T17:Y17"/>
    <mergeCell ref="Z17:AE17"/>
    <mergeCell ref="AF17:AK17"/>
    <mergeCell ref="AL17:AQ17"/>
    <mergeCell ref="H18:M18"/>
    <mergeCell ref="N18:S18"/>
    <mergeCell ref="T18:Y18"/>
    <mergeCell ref="Z18:AE18"/>
    <mergeCell ref="AF18:AK18"/>
  </mergeCells>
  <conditionalFormatting sqref="D16">
    <cfRule type="containsText" dxfId="8" priority="1" operator="containsText" text="Total is incorrect">
      <formula>NOT(ISERROR(SEARCH("Total is incorrect",D16)))</formula>
    </cfRule>
    <cfRule type="containsText" dxfId="7" priority="2" operator="containsText" text="Total is correct">
      <formula>NOT(ISERROR(SEARCH("Total is correct",D16)))</formula>
    </cfRule>
  </conditionalFormatting>
  <conditionalFormatting sqref="H16:H18">
    <cfRule type="containsText" dxfId="6" priority="9" operator="containsText" text="Total is correct">
      <formula>NOT(ISERROR(SEARCH("Total is correct",H16)))</formula>
    </cfRule>
  </conditionalFormatting>
  <conditionalFormatting sqref="H16:AQ18">
    <cfRule type="containsText" dxfId="5" priority="3" operator="containsText" text="Total is incorrect">
      <formula>NOT(ISERROR(SEARCH("Total is incorrect",H16)))</formula>
    </cfRule>
  </conditionalFormatting>
  <conditionalFormatting sqref="N16:N18">
    <cfRule type="containsText" dxfId="4" priority="8" operator="containsText" text="Total is correct">
      <formula>NOT(ISERROR(SEARCH("Total is correct",N16)))</formula>
    </cfRule>
  </conditionalFormatting>
  <conditionalFormatting sqref="T16:T18">
    <cfRule type="containsText" dxfId="3" priority="7" operator="containsText" text="Total is correct">
      <formula>NOT(ISERROR(SEARCH("Total is correct",T16)))</formula>
    </cfRule>
  </conditionalFormatting>
  <conditionalFormatting sqref="Z16:Z18">
    <cfRule type="containsText" dxfId="2" priority="6" operator="containsText" text="Total is correct">
      <formula>NOT(ISERROR(SEARCH("Total is correct",Z16)))</formula>
    </cfRule>
  </conditionalFormatting>
  <conditionalFormatting sqref="AF16:AF18">
    <cfRule type="containsText" dxfId="1" priority="5" operator="containsText" text="Total is correct">
      <formula>NOT(ISERROR(SEARCH("Total is correct",AF16)))</formula>
    </cfRule>
  </conditionalFormatting>
  <conditionalFormatting sqref="AL16:AL18">
    <cfRule type="containsText" dxfId="0" priority="4" operator="containsText" text="Total is correct">
      <formula>NOT(ISERROR(SEARCH("Total is correct",AL16)))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63953-DA15-43D6-A145-5BF06053FF26}">
  <dimension ref="A1:G18"/>
  <sheetViews>
    <sheetView tabSelected="1" topLeftCell="C1" workbookViewId="0">
      <selection activeCell="N11" sqref="N11"/>
    </sheetView>
  </sheetViews>
  <sheetFormatPr defaultColWidth="21.140625" defaultRowHeight="14.45"/>
  <sheetData>
    <row r="1" spans="1:7" ht="45.95" customHeight="1">
      <c r="A1" s="610" t="s">
        <v>1</v>
      </c>
      <c r="B1" s="611"/>
      <c r="C1" s="611"/>
      <c r="D1" s="611"/>
      <c r="E1" s="611"/>
      <c r="F1" s="611"/>
      <c r="G1" s="612"/>
    </row>
    <row r="2" spans="1:7" ht="45.6" customHeight="1">
      <c r="A2" s="613" t="s">
        <v>5</v>
      </c>
      <c r="B2" s="614"/>
      <c r="C2" s="614"/>
      <c r="D2" s="614"/>
      <c r="E2" s="614"/>
      <c r="F2" s="614"/>
      <c r="G2" s="615"/>
    </row>
    <row r="3" spans="1:7" ht="59.1" customHeight="1">
      <c r="A3" s="169" t="s">
        <v>14</v>
      </c>
      <c r="B3" s="170" t="s">
        <v>10</v>
      </c>
      <c r="C3" s="171" t="s">
        <v>11</v>
      </c>
      <c r="D3" s="169" t="s">
        <v>15</v>
      </c>
      <c r="E3" s="172" t="s">
        <v>16</v>
      </c>
      <c r="F3" s="172" t="s">
        <v>17</v>
      </c>
      <c r="G3" s="173" t="s">
        <v>18</v>
      </c>
    </row>
    <row r="4" spans="1:7" ht="27.95" customHeight="1">
      <c r="A4" s="616"/>
      <c r="B4" s="618" t="s">
        <v>51</v>
      </c>
      <c r="C4" s="527">
        <v>3</v>
      </c>
      <c r="D4" s="601"/>
      <c r="E4" s="621">
        <v>1</v>
      </c>
      <c r="F4" s="621">
        <v>0</v>
      </c>
      <c r="G4" s="597">
        <f>C4-E4</f>
        <v>2</v>
      </c>
    </row>
    <row r="5" spans="1:7" ht="27.95" customHeight="1">
      <c r="A5" s="617"/>
      <c r="B5" s="619"/>
      <c r="C5" s="528"/>
      <c r="D5" s="602"/>
      <c r="E5" s="622"/>
      <c r="F5" s="622"/>
      <c r="G5" s="595"/>
    </row>
    <row r="6" spans="1:7" ht="27.95" customHeight="1">
      <c r="A6" s="617"/>
      <c r="B6" s="620"/>
      <c r="C6" s="555"/>
      <c r="D6" s="603"/>
      <c r="E6" s="623"/>
      <c r="F6" s="623"/>
      <c r="G6" s="598"/>
    </row>
    <row r="7" spans="1:7" ht="27.95" customHeight="1">
      <c r="A7" s="617"/>
      <c r="B7" s="624" t="s">
        <v>49</v>
      </c>
      <c r="C7" s="550">
        <v>2</v>
      </c>
      <c r="D7" s="148" t="s">
        <v>27</v>
      </c>
      <c r="E7" s="149" t="s">
        <v>27</v>
      </c>
      <c r="F7" s="150" t="s">
        <v>27</v>
      </c>
      <c r="G7" s="597">
        <f>C7-D8-D10</f>
        <v>1</v>
      </c>
    </row>
    <row r="8" spans="1:7" ht="27.95" customHeight="1">
      <c r="A8" s="617"/>
      <c r="B8" s="625"/>
      <c r="C8" s="551"/>
      <c r="D8" s="151">
        <v>0</v>
      </c>
      <c r="E8" s="147">
        <v>0</v>
      </c>
      <c r="F8" s="147">
        <v>0</v>
      </c>
      <c r="G8" s="595"/>
    </row>
    <row r="9" spans="1:7" ht="27.95" customHeight="1">
      <c r="A9" s="617"/>
      <c r="B9" s="625"/>
      <c r="C9" s="551"/>
      <c r="D9" s="152" t="s">
        <v>30</v>
      </c>
      <c r="E9" s="153"/>
      <c r="F9" s="153"/>
      <c r="G9" s="595"/>
    </row>
    <row r="10" spans="1:7" ht="27.95" customHeight="1">
      <c r="A10" s="617"/>
      <c r="B10" s="626"/>
      <c r="C10" s="552"/>
      <c r="D10" s="151">
        <v>1</v>
      </c>
      <c r="E10" s="153"/>
      <c r="F10" s="153"/>
      <c r="G10" s="598"/>
    </row>
    <row r="11" spans="1:7" ht="27.95" customHeight="1">
      <c r="A11" s="617"/>
      <c r="B11" s="599" t="s">
        <v>50</v>
      </c>
      <c r="C11" s="527">
        <v>7</v>
      </c>
      <c r="D11" s="601"/>
      <c r="E11" s="604"/>
      <c r="F11" s="604"/>
      <c r="G11" s="607"/>
    </row>
    <row r="12" spans="1:7" ht="27.95" customHeight="1">
      <c r="A12" s="617"/>
      <c r="B12" s="592"/>
      <c r="C12" s="528"/>
      <c r="D12" s="602"/>
      <c r="E12" s="605"/>
      <c r="F12" s="605"/>
      <c r="G12" s="608"/>
    </row>
    <row r="13" spans="1:7" ht="27.95" customHeight="1">
      <c r="A13" s="617"/>
      <c r="B13" s="600"/>
      <c r="C13" s="555"/>
      <c r="D13" s="603"/>
      <c r="E13" s="606"/>
      <c r="F13" s="606"/>
      <c r="G13" s="609"/>
    </row>
    <row r="14" spans="1:7" ht="27.95" customHeight="1">
      <c r="A14" s="590" t="s">
        <v>46</v>
      </c>
      <c r="B14" s="592" t="s">
        <v>52</v>
      </c>
      <c r="C14" s="551">
        <v>15</v>
      </c>
      <c r="D14" s="154" t="s">
        <v>27</v>
      </c>
      <c r="E14" s="155" t="s">
        <v>27</v>
      </c>
      <c r="F14" s="156" t="s">
        <v>27</v>
      </c>
      <c r="G14" s="595">
        <f>C14-D15-D17</f>
        <v>9</v>
      </c>
    </row>
    <row r="15" spans="1:7" ht="27.95" customHeight="1">
      <c r="A15" s="590"/>
      <c r="B15" s="592"/>
      <c r="C15" s="551"/>
      <c r="D15" s="151">
        <v>2</v>
      </c>
      <c r="E15" s="147">
        <v>1</v>
      </c>
      <c r="F15" s="147">
        <v>1</v>
      </c>
      <c r="G15" s="595"/>
    </row>
    <row r="16" spans="1:7" ht="27.95" customHeight="1">
      <c r="A16" s="590"/>
      <c r="B16" s="592"/>
      <c r="C16" s="551"/>
      <c r="D16" s="157" t="s">
        <v>30</v>
      </c>
      <c r="E16" s="153"/>
      <c r="F16" s="153"/>
      <c r="G16" s="595"/>
    </row>
    <row r="17" spans="1:7" ht="27.95" customHeight="1" thickBot="1">
      <c r="A17" s="591"/>
      <c r="B17" s="593"/>
      <c r="C17" s="594"/>
      <c r="D17" s="158">
        <v>4</v>
      </c>
      <c r="E17" s="159"/>
      <c r="F17" s="159"/>
      <c r="G17" s="596"/>
    </row>
    <row r="18" spans="1:7" ht="15" thickTop="1"/>
  </sheetData>
  <mergeCells count="22">
    <mergeCell ref="A1:G1"/>
    <mergeCell ref="A2:G2"/>
    <mergeCell ref="A4:A13"/>
    <mergeCell ref="B4:B6"/>
    <mergeCell ref="C4:C6"/>
    <mergeCell ref="D4:D6"/>
    <mergeCell ref="E4:E6"/>
    <mergeCell ref="F4:F6"/>
    <mergeCell ref="G4:G6"/>
    <mergeCell ref="B7:B10"/>
    <mergeCell ref="A14:A17"/>
    <mergeCell ref="B14:B17"/>
    <mergeCell ref="C14:C17"/>
    <mergeCell ref="G14:G17"/>
    <mergeCell ref="C7:C10"/>
    <mergeCell ref="G7:G10"/>
    <mergeCell ref="B11:B13"/>
    <mergeCell ref="C11:C13"/>
    <mergeCell ref="D11:D13"/>
    <mergeCell ref="E11:E13"/>
    <mergeCell ref="F11:F13"/>
    <mergeCell ref="G11:G1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F9B61-7294-4FFF-8ED8-BE297824323B}">
  <dimension ref="A1:G18"/>
  <sheetViews>
    <sheetView workbookViewId="0">
      <selection activeCell="B4" sqref="B4:B6"/>
    </sheetView>
  </sheetViews>
  <sheetFormatPr defaultColWidth="21.5703125" defaultRowHeight="39" customHeight="1"/>
  <sheetData>
    <row r="1" spans="1:7" ht="48.6" customHeight="1" thickTop="1" thickBot="1">
      <c r="A1" s="633" t="s">
        <v>2</v>
      </c>
      <c r="B1" s="634"/>
      <c r="C1" s="634"/>
      <c r="D1" s="634"/>
      <c r="E1" s="634"/>
      <c r="F1" s="634"/>
      <c r="G1" s="635"/>
    </row>
    <row r="2" spans="1:7" ht="51.6" customHeight="1" thickTop="1" thickBot="1">
      <c r="A2" s="636" t="s">
        <v>5</v>
      </c>
      <c r="B2" s="637"/>
      <c r="C2" s="637"/>
      <c r="D2" s="637"/>
      <c r="E2" s="637"/>
      <c r="F2" s="637"/>
      <c r="G2" s="638"/>
    </row>
    <row r="3" spans="1:7" ht="54" customHeight="1" thickTop="1">
      <c r="A3" s="169" t="s">
        <v>14</v>
      </c>
      <c r="B3" s="170" t="s">
        <v>10</v>
      </c>
      <c r="C3" s="171" t="s">
        <v>11</v>
      </c>
      <c r="D3" s="169" t="s">
        <v>15</v>
      </c>
      <c r="E3" s="172" t="s">
        <v>16</v>
      </c>
      <c r="F3" s="172" t="s">
        <v>17</v>
      </c>
      <c r="G3" s="173" t="s">
        <v>18</v>
      </c>
    </row>
    <row r="4" spans="1:7" ht="39" customHeight="1">
      <c r="A4" s="639"/>
      <c r="B4" s="627" t="s">
        <v>20</v>
      </c>
      <c r="C4" s="527">
        <f>'Timepoint 1 instructions '!$C$4</f>
        <v>3</v>
      </c>
      <c r="D4" s="601"/>
      <c r="E4" s="641">
        <v>2</v>
      </c>
      <c r="F4" s="621">
        <v>1</v>
      </c>
      <c r="G4" s="597">
        <f>C4-E4</f>
        <v>1</v>
      </c>
    </row>
    <row r="5" spans="1:7" ht="39" customHeight="1">
      <c r="A5" s="640"/>
      <c r="B5" s="628"/>
      <c r="C5" s="528"/>
      <c r="D5" s="602"/>
      <c r="E5" s="642"/>
      <c r="F5" s="622"/>
      <c r="G5" s="595"/>
    </row>
    <row r="6" spans="1:7" ht="14.45" customHeight="1">
      <c r="A6" s="640"/>
      <c r="B6" s="629"/>
      <c r="C6" s="555"/>
      <c r="D6" s="603"/>
      <c r="E6" s="643"/>
      <c r="F6" s="623"/>
      <c r="G6" s="598"/>
    </row>
    <row r="7" spans="1:7" ht="39" customHeight="1">
      <c r="A7" s="640"/>
      <c r="B7" s="627" t="s">
        <v>49</v>
      </c>
      <c r="C7" s="527">
        <f>'Timepoint 1 instructions '!$C$7</f>
        <v>2</v>
      </c>
      <c r="D7" s="148" t="s">
        <v>27</v>
      </c>
      <c r="E7" s="160" t="s">
        <v>27</v>
      </c>
      <c r="F7" s="150" t="s">
        <v>27</v>
      </c>
      <c r="G7" s="597">
        <f>C7-D8-D10</f>
        <v>1</v>
      </c>
    </row>
    <row r="8" spans="1:7" ht="39" customHeight="1">
      <c r="A8" s="640"/>
      <c r="B8" s="628"/>
      <c r="C8" s="528"/>
      <c r="D8" s="161">
        <v>0</v>
      </c>
      <c r="E8" s="162">
        <v>0</v>
      </c>
      <c r="F8" s="163">
        <v>0</v>
      </c>
      <c r="G8" s="595"/>
    </row>
    <row r="9" spans="1:7" ht="39" customHeight="1">
      <c r="A9" s="640"/>
      <c r="B9" s="628"/>
      <c r="C9" s="528"/>
      <c r="D9" s="152" t="s">
        <v>30</v>
      </c>
      <c r="E9" s="164"/>
      <c r="F9" s="153"/>
      <c r="G9" s="595"/>
    </row>
    <row r="10" spans="1:7" ht="39" customHeight="1">
      <c r="A10" s="640"/>
      <c r="B10" s="629"/>
      <c r="C10" s="555"/>
      <c r="D10" s="165">
        <v>1</v>
      </c>
      <c r="E10" s="166"/>
      <c r="F10" s="167"/>
      <c r="G10" s="598"/>
    </row>
    <row r="11" spans="1:7" ht="39" customHeight="1">
      <c r="A11" s="640"/>
      <c r="B11" s="627" t="s">
        <v>50</v>
      </c>
      <c r="C11" s="527">
        <f>'Timepoint 1 instructions '!$C$11</f>
        <v>7</v>
      </c>
      <c r="D11" s="601"/>
      <c r="E11" s="630"/>
      <c r="F11" s="604"/>
      <c r="G11" s="607"/>
    </row>
    <row r="12" spans="1:7" ht="39" customHeight="1">
      <c r="A12" s="640"/>
      <c r="B12" s="628"/>
      <c r="C12" s="528"/>
      <c r="D12" s="602"/>
      <c r="E12" s="631"/>
      <c r="F12" s="605"/>
      <c r="G12" s="608"/>
    </row>
    <row r="13" spans="1:7" ht="39" customHeight="1">
      <c r="A13" s="640"/>
      <c r="B13" s="629"/>
      <c r="C13" s="555"/>
      <c r="D13" s="603"/>
      <c r="E13" s="632"/>
      <c r="F13" s="606"/>
      <c r="G13" s="609"/>
    </row>
    <row r="14" spans="1:7" ht="39" customHeight="1">
      <c r="A14" s="590" t="s">
        <v>47</v>
      </c>
      <c r="B14" s="592" t="s">
        <v>52</v>
      </c>
      <c r="C14" s="551">
        <v>20</v>
      </c>
      <c r="D14" s="154" t="s">
        <v>27</v>
      </c>
      <c r="E14" s="155" t="s">
        <v>27</v>
      </c>
      <c r="F14" s="156" t="s">
        <v>27</v>
      </c>
      <c r="G14" s="595">
        <f>C14-D15-D17</f>
        <v>12</v>
      </c>
    </row>
    <row r="15" spans="1:7" ht="39" customHeight="1">
      <c r="A15" s="590"/>
      <c r="B15" s="592"/>
      <c r="C15" s="551"/>
      <c r="D15" s="151">
        <v>4</v>
      </c>
      <c r="E15" s="147">
        <v>2</v>
      </c>
      <c r="F15" s="147">
        <v>1</v>
      </c>
      <c r="G15" s="595"/>
    </row>
    <row r="16" spans="1:7" ht="39" customHeight="1">
      <c r="A16" s="590"/>
      <c r="B16" s="592"/>
      <c r="C16" s="551"/>
      <c r="D16" s="152" t="s">
        <v>30</v>
      </c>
      <c r="E16" s="153"/>
      <c r="F16" s="153"/>
      <c r="G16" s="595"/>
    </row>
    <row r="17" spans="1:7" ht="39" customHeight="1" thickBot="1">
      <c r="A17" s="591"/>
      <c r="B17" s="593"/>
      <c r="C17" s="594"/>
      <c r="D17" s="168">
        <v>4</v>
      </c>
      <c r="E17" s="159"/>
      <c r="F17" s="159"/>
      <c r="G17" s="596"/>
    </row>
    <row r="18" spans="1:7" ht="39" customHeight="1" thickTop="1"/>
  </sheetData>
  <mergeCells count="22">
    <mergeCell ref="A1:G1"/>
    <mergeCell ref="A2:G2"/>
    <mergeCell ref="A4:A13"/>
    <mergeCell ref="B4:B6"/>
    <mergeCell ref="C4:C6"/>
    <mergeCell ref="D4:D6"/>
    <mergeCell ref="E4:E6"/>
    <mergeCell ref="F4:F6"/>
    <mergeCell ref="G4:G6"/>
    <mergeCell ref="B7:B10"/>
    <mergeCell ref="A14:A17"/>
    <mergeCell ref="B14:B17"/>
    <mergeCell ref="C14:C17"/>
    <mergeCell ref="G14:G17"/>
    <mergeCell ref="C7:C10"/>
    <mergeCell ref="G7:G10"/>
    <mergeCell ref="B11:B13"/>
    <mergeCell ref="C11:C13"/>
    <mergeCell ref="D11:D13"/>
    <mergeCell ref="E11:E13"/>
    <mergeCell ref="F11:F13"/>
    <mergeCell ref="G11:G1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D6943F41DEEA40BD8A667B2E64C4FD" ma:contentTypeVersion="18" ma:contentTypeDescription="Create a new document." ma:contentTypeScope="" ma:versionID="a7799efa07e1c409d29df8718afce999">
  <xsd:schema xmlns:xsd="http://www.w3.org/2001/XMLSchema" xmlns:xs="http://www.w3.org/2001/XMLSchema" xmlns:p="http://schemas.microsoft.com/office/2006/metadata/properties" xmlns:ns2="e8f589c0-e3a9-4e53-aa8a-69a7a25df939" xmlns:ns3="626634ba-b3e7-477b-a3c5-34b9672cc021" targetNamespace="http://schemas.microsoft.com/office/2006/metadata/properties" ma:root="true" ma:fieldsID="617339989b81034888fbb14866956268" ns2:_="" ns3:_="">
    <xsd:import namespace="e8f589c0-e3a9-4e53-aa8a-69a7a25df939"/>
    <xsd:import namespace="626634ba-b3e7-477b-a3c5-34b9672cc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Hyperlink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589c0-e3a9-4e53-aa8a-69a7a25df9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Hyperlink" ma:index="18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8341f2d-bbf9-4513-a15f-30490290cb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634ba-b3e7-477b-a3c5-34b9672cc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77f02ae9-5fd9-48c0-89a1-1da24cea6569}" ma:internalName="TaxCatchAll" ma:showField="CatchAllData" ma:web="626634ba-b3e7-477b-a3c5-34b9672cc0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8f589c0-e3a9-4e53-aa8a-69a7a25df939">
      <Terms xmlns="http://schemas.microsoft.com/office/infopath/2007/PartnerControls"/>
    </lcf76f155ced4ddcb4097134ff3c332f>
    <TaxCatchAll xmlns="626634ba-b3e7-477b-a3c5-34b9672cc021" xsi:nil="true"/>
    <Hyperlink xmlns="e8f589c0-e3a9-4e53-aa8a-69a7a25df939">
      <Url xsi:nil="true"/>
      <Description xsi:nil="true"/>
    </Hyperlink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DD58CE-6A00-4246-91C3-0EF619A1A12D}"/>
</file>

<file path=customXml/itemProps2.xml><?xml version="1.0" encoding="utf-8"?>
<ds:datastoreItem xmlns:ds="http://schemas.openxmlformats.org/officeDocument/2006/customXml" ds:itemID="{BE73ACE9-D2F1-4969-A1CD-4B9A854BB012}"/>
</file>

<file path=customXml/itemProps3.xml><?xml version="1.0" encoding="utf-8"?>
<ds:datastoreItem xmlns:ds="http://schemas.openxmlformats.org/officeDocument/2006/customXml" ds:itemID="{F0F57344-3A56-414F-B2E2-5A01E444FE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Jaworski</dc:creator>
  <cp:keywords/>
  <dc:description/>
  <cp:lastModifiedBy/>
  <cp:revision/>
  <dcterms:created xsi:type="dcterms:W3CDTF">2022-10-19T01:47:04Z</dcterms:created>
  <dcterms:modified xsi:type="dcterms:W3CDTF">2023-06-26T23:59:49Z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0x010100B1D6943F41DEEA40BD8A667B2E64C4FD</vt:lpwstr>
  </property>
  <property fmtid="{D5CDD505-2E9C-101B-9397-08002B2CF9AE}" pid="3" name="MediaServiceImageTags">
    <vt:lpwstr/>
  </property>
</Properties>
</file>